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bookViews>
  <sheets>
    <sheet name="STARPORT" sheetId="1" r:id="rId1"/>
    <sheet name="ZOUP" sheetId="2" r:id="rId2"/>
    <sheet name="BUILDMART SHIPP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<sst xmlns="http://schemas.openxmlformats.org/spreadsheetml/2006/main" count="461" uniqueCount="354">
  <si>
    <t>v</t>
  </si>
  <si>
    <t>CHARGES AND ADVANCES</t>
  </si>
  <si>
    <t>TOTAL</t>
  </si>
  <si>
    <t>BALANCE DUE</t>
  </si>
  <si>
    <t>04.30.20</t>
  </si>
  <si>
    <r>
      <rPr>
        <sz val="11"/>
        <color rgb="FF000000"/>
        <rFont val="Calibri"/>
        <charset val="134"/>
      </rPr>
      <t xml:space="preserve">Globe Charges of </t>
    </r>
    <r>
      <rPr>
        <b/>
        <sz val="11"/>
        <color rgb="FF000000"/>
        <rFont val="Calibri"/>
        <charset val="134"/>
      </rPr>
      <t>Jeliboy Dabalos</t>
    </r>
    <r>
      <rPr>
        <sz val="11"/>
        <color rgb="FF000000"/>
        <rFont val="Calibri"/>
        <charset val="134"/>
      </rPr>
      <t xml:space="preserve"> for (03/13-04/12/20) acct#1008497584-Mob.09175107451Bill#58</t>
    </r>
  </si>
  <si>
    <t>07.02.20</t>
  </si>
  <si>
    <r>
      <rPr>
        <sz val="11"/>
        <color rgb="FF000000"/>
        <rFont val="Calibri"/>
        <charset val="134"/>
      </rPr>
      <t>Globe Charges for (05/13-0612/20) acct#1008497584-Mob.09175107451Bill#65-</t>
    </r>
    <r>
      <rPr>
        <b/>
        <sz val="11"/>
        <color rgb="FF000000"/>
        <rFont val="Calibri"/>
        <charset val="134"/>
      </rPr>
      <t>Jeliboy Dabalos</t>
    </r>
  </si>
  <si>
    <t>10.13.20</t>
  </si>
  <si>
    <r>
      <rPr>
        <sz val="11"/>
        <color rgb="FF000000"/>
        <rFont val="Calibri"/>
        <charset val="134"/>
      </rPr>
      <t xml:space="preserve">Salary of </t>
    </r>
    <r>
      <rPr>
        <b/>
        <sz val="11"/>
        <color rgb="FF000000"/>
        <rFont val="Calibri"/>
        <charset val="134"/>
      </rPr>
      <t>Timothy James Syquiatco</t>
    </r>
    <r>
      <rPr>
        <sz val="11"/>
        <color rgb="FF000000"/>
        <rFont val="Calibri"/>
        <charset val="134"/>
      </rPr>
      <t xml:space="preserve"> for the month of Oct.1-15 2020 Based On Purchase Orders 317.</t>
    </r>
  </si>
  <si>
    <t>11.26.20</t>
  </si>
  <si>
    <r>
      <rPr>
        <sz val="11"/>
        <color rgb="FF000000"/>
        <rFont val="Calibri"/>
        <charset val="134"/>
      </rPr>
      <t xml:space="preserve">Gov't contribution of </t>
    </r>
    <r>
      <rPr>
        <b/>
        <sz val="11"/>
        <color rgb="FF000000"/>
        <rFont val="Calibri"/>
        <charset val="134"/>
      </rPr>
      <t xml:space="preserve"> Timothy James Syquiatco</t>
    </r>
  </si>
  <si>
    <t>11.10.21</t>
  </si>
  <si>
    <r>
      <rPr>
        <sz val="11"/>
        <color rgb="FF000000"/>
        <rFont val="Calibri"/>
        <charset val="134"/>
      </rPr>
      <t xml:space="preserve">Rental of  </t>
    </r>
    <r>
      <rPr>
        <b/>
        <sz val="11"/>
        <color rgb="FF000000"/>
        <rFont val="Calibri"/>
        <charset val="134"/>
      </rPr>
      <t>John Hyle Priete</t>
    </r>
    <r>
      <rPr>
        <sz val="11"/>
        <color rgb="FF000000"/>
        <rFont val="Calibri"/>
        <charset val="134"/>
      </rPr>
      <t xml:space="preserve"> from Aug. 06 to Nov. 05, 2021 West Crame Boarding House</t>
    </r>
  </si>
  <si>
    <t>03.16.22</t>
  </si>
  <si>
    <r>
      <rPr>
        <sz val="11"/>
        <color rgb="FF000000"/>
        <rFont val="Calibri"/>
        <charset val="134"/>
      </rPr>
      <t xml:space="preserve">Last Salary of </t>
    </r>
    <r>
      <rPr>
        <b/>
        <sz val="11"/>
        <color rgb="FF000000"/>
        <rFont val="Calibri"/>
        <charset val="134"/>
      </rPr>
      <t>John Hyle Priete</t>
    </r>
    <r>
      <rPr>
        <sz val="11"/>
        <color rgb="FF000000"/>
        <rFont val="Calibri"/>
        <charset val="134"/>
      </rPr>
      <t xml:space="preserve"> Based On Purchase Orders 1481.</t>
    </r>
  </si>
  <si>
    <t>11.30.21</t>
  </si>
  <si>
    <r>
      <rPr>
        <sz val="11"/>
        <color rgb="FF000000"/>
        <rFont val="Calibri"/>
        <charset val="134"/>
      </rPr>
      <t>Globe Charges for (10/16/21-11/15/21) acct#1106244265-Mob.09178337118 Bill#06-</t>
    </r>
    <r>
      <rPr>
        <b/>
        <sz val="11"/>
        <color rgb="FF000000"/>
        <rFont val="Calibri"/>
        <charset val="134"/>
      </rPr>
      <t>Ferdinand Veruna</t>
    </r>
  </si>
  <si>
    <t>12.31.21</t>
  </si>
  <si>
    <r>
      <rPr>
        <sz val="11"/>
        <color rgb="FF000000"/>
        <rFont val="Calibri"/>
        <charset val="134"/>
      </rPr>
      <t>Globe Charges for (11/16/21-12/15/21) acct#1106244265-Mob.09178337118 Bill#07-</t>
    </r>
    <r>
      <rPr>
        <b/>
        <sz val="11"/>
        <color rgb="FF000000"/>
        <rFont val="Calibri"/>
        <charset val="134"/>
      </rPr>
      <t>Ferdinand Veruna</t>
    </r>
  </si>
  <si>
    <t>01.31.22</t>
  </si>
  <si>
    <r>
      <rPr>
        <sz val="11"/>
        <color rgb="FF000000"/>
        <rFont val="Calibri"/>
        <charset val="134"/>
      </rPr>
      <t>Globe Charges for (12/16/21-01/15/22) acct#1106244265-Mob.09178337118 Bill#08-</t>
    </r>
    <r>
      <rPr>
        <b/>
        <sz val="11"/>
        <color rgb="FF000000"/>
        <rFont val="Calibri"/>
        <charset val="134"/>
      </rPr>
      <t>Ferdinand Veruna</t>
    </r>
  </si>
  <si>
    <t>06.09.22</t>
  </si>
  <si>
    <r>
      <rPr>
        <sz val="11"/>
        <color rgb="FF000000"/>
        <rFont val="Calibri"/>
        <charset val="134"/>
      </rPr>
      <t xml:space="preserve">Globe charges excess usage of </t>
    </r>
    <r>
      <rPr>
        <b/>
        <sz val="11"/>
        <color rgb="FF000000"/>
        <rFont val="Calibri"/>
        <charset val="134"/>
      </rPr>
      <t>Ferdinand Veruna</t>
    </r>
    <r>
      <rPr>
        <sz val="11"/>
        <color rgb="FF000000"/>
        <rFont val="Calibri"/>
        <charset val="134"/>
      </rPr>
      <t xml:space="preserve"> acct#1106244265 mobile#09178337118(April 16 to May 15, 2022)</t>
    </r>
  </si>
  <si>
    <t>07.14.22</t>
  </si>
  <si>
    <t>Globe charges of Ferdinand Veruna for the period(05/15-06/15,2022) acct#1106244265</t>
  </si>
  <si>
    <t>09.02.22</t>
  </si>
  <si>
    <t>Globe Charges(7/16-8/15/22) mobile # 09177136076 account#1127362593 Bill#3- Ferdinand Veruna</t>
  </si>
  <si>
    <t>10.03.22</t>
  </si>
  <si>
    <t>Globe Charges to Ferdinand Veruna(8/16-9/15/22) mobile# 09177136076 account#1127362593</t>
  </si>
  <si>
    <t>10.12.22</t>
  </si>
  <si>
    <t>charge to FERDINAND VERUNA the company phone (note: damage item, personally mishandle REDMI 11S )</t>
  </si>
  <si>
    <t>10.20.22</t>
  </si>
  <si>
    <t>cash advance of FERDINAND VERUNA w/ 3% interest per month NOTE: 2, 500 per cut off</t>
  </si>
  <si>
    <t>11.30.22</t>
  </si>
  <si>
    <t>Globe charges (10/16/22-11/15/22) mobile#09177136076 account#1127362593 Bill#6-Ferdinand Veruna</t>
  </si>
  <si>
    <t>12.16.22</t>
  </si>
  <si>
    <t>PV2203 Allowance of Ferdinand Veruna for Tacloban</t>
  </si>
  <si>
    <t>01.06.23</t>
  </si>
  <si>
    <t>Globe charges tel#09177136076 account#1127362593 Bill#7-Ferdinand Veruna</t>
  </si>
  <si>
    <t>01.28.23</t>
  </si>
  <si>
    <t>cash advance of Ferdinand Veruna P3,000</t>
  </si>
  <si>
    <t>01.31.23</t>
  </si>
  <si>
    <t>Globe Charge (12/16/22-01/15/23) mobile#09177136076 account#1127362593 Bill#8-Ferdinand Veruna</t>
  </si>
  <si>
    <t>02.21.23</t>
  </si>
  <si>
    <t>Globe charges (01/06/23-02/05/23) mobile#09176339051 account#1125328193 bill#11- Fernan Veruna</t>
  </si>
  <si>
    <t>03.31.23</t>
  </si>
  <si>
    <t>Globe Charge (02/16/23-03/15/23) mobile # 09177136076 account#1127362593 Bill#10-Ferdinand Veruna</t>
  </si>
  <si>
    <t>05.20.22</t>
  </si>
  <si>
    <r>
      <rPr>
        <sz val="11"/>
        <color rgb="FFFF0000"/>
        <rFont val="Calibri"/>
        <charset val="134"/>
      </rPr>
      <t xml:space="preserve">Charge to commission of </t>
    </r>
    <r>
      <rPr>
        <b/>
        <sz val="11"/>
        <color rgb="FFFF0000"/>
        <rFont val="Calibri"/>
        <charset val="134"/>
      </rPr>
      <t>Glenda Carmona</t>
    </r>
    <r>
      <rPr>
        <sz val="11"/>
        <color rgb="FFFF0000"/>
        <rFont val="Calibri"/>
        <charset val="134"/>
      </rPr>
      <t xml:space="preserve"> due to NO EDSR Last May 19, 2022</t>
    </r>
  </si>
  <si>
    <t>07.04.23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</si>
  <si>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(05/16/23-06/15/23) mobile #09178337487account#1106244230Bill#25</t>
    </r>
  </si>
  <si>
    <t>09.01.23</t>
  </si>
  <si>
    <r>
      <rPr>
        <sz val="11"/>
        <color rgb="FF000000"/>
        <rFont val="Calibri"/>
        <charset val="134"/>
      </rPr>
      <t xml:space="preserve">Globe charges of </t>
    </r>
    <r>
      <rPr>
        <b/>
        <sz val="11"/>
        <color rgb="FF000000"/>
        <rFont val="Calibri"/>
        <charset val="134"/>
      </rPr>
      <t xml:space="preserve">Glenda Carmona </t>
    </r>
    <r>
      <rPr>
        <sz val="11"/>
        <color rgb="FF000000"/>
        <rFont val="Calibri"/>
        <charset val="134"/>
      </rPr>
      <t xml:space="preserve"> (07/16/23-08/15/23) mobile #09178337487account#1106244230Bill#27 (1,302.52 x 2)</t>
    </r>
  </si>
  <si>
    <t>09.13.23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</si>
  <si>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due tp trucking rate under PO#34927 instead of 35/bag for 2nd drop address</t>
    </r>
  </si>
  <si>
    <t>10.02.23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</si>
  <si>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for DR3157-2 for 180 bags Republic Cement @200/bag with interest amounting P 37,044 Note: divided by 4 (Jayson,Renee,Nino)</t>
    </r>
  </si>
  <si>
    <t>10.03.23</t>
  </si>
  <si>
    <r>
      <rPr>
        <sz val="11"/>
        <color rgb="FF000000"/>
        <rFont val="Calibri"/>
        <charset val="134"/>
      </rPr>
      <t xml:space="preserve">To charge </t>
    </r>
    <r>
      <rPr>
        <b/>
        <sz val="11"/>
        <color rgb="FF000000"/>
        <rFont val="Calibri"/>
        <charset val="134"/>
      </rPr>
      <t>Glenda Carmona</t>
    </r>
    <r>
      <rPr>
        <sz val="11"/>
        <color rgb="FF000000"/>
        <rFont val="Calibri"/>
        <charset val="134"/>
      </rPr>
      <t xml:space="preserve"> the rate of Dumduma Hardware 14/bag</t>
    </r>
  </si>
  <si>
    <t>11.10.23</t>
  </si>
  <si>
    <r>
      <rPr>
        <sz val="11"/>
        <color rgb="FF000000"/>
        <rFont val="Calibri"/>
        <charset val="134"/>
      </rPr>
      <t xml:space="preserve">Charge to Incentives of </t>
    </r>
    <r>
      <rPr>
        <b/>
        <sz val="11"/>
        <color rgb="FF000000"/>
        <rFont val="Calibri"/>
        <charset val="134"/>
      </rPr>
      <t>Glenda Carmona</t>
    </r>
    <r>
      <rPr>
        <sz val="11"/>
        <color rgb="FF000000"/>
        <rFont val="Calibri"/>
        <charset val="134"/>
      </rPr>
      <t xml:space="preserve"> nagkamali ng rate</t>
    </r>
  </si>
  <si>
    <t>12.04.23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</si>
  <si>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(10.16.23-11.15.23)</t>
    </r>
  </si>
  <si>
    <t>01.05.24</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</si>
  <si>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(11/116/23-12/15/23 )mobile#09178337487account#1106244230Bill#31- Glenda</t>
    </r>
  </si>
  <si>
    <t>02.24.24</t>
  </si>
  <si>
    <t>To charge interest payment of JAJ Enterprises to Jefferson Galarido due to he commit 60 days to customer whole credit limit is still for approval and lay on the table yet in ManCom and not yet approved</t>
  </si>
  <si>
    <t>02.05.24</t>
  </si>
  <si>
    <r>
      <rPr>
        <sz val="11"/>
        <color rgb="FF000000"/>
        <rFont val="Calibri"/>
        <charset val="134"/>
      </rPr>
      <t>Globe chargeTel.consumption (12/16/23-01/15/24mobile#09178337487account#1106244230Bill#32-</t>
    </r>
    <r>
      <rPr>
        <b/>
        <sz val="11"/>
        <color rgb="FF000000"/>
        <rFont val="Calibri"/>
        <charset val="134"/>
      </rPr>
      <t>Glenda</t>
    </r>
  </si>
  <si>
    <t>06.05.24</t>
  </si>
  <si>
    <t>Browsing ChargeTel.consumption (04/16/24-05/15/24) mobile#09178337487account#1106244230Bill#36-Glenda</t>
  </si>
  <si>
    <t>07.06.24</t>
  </si>
  <si>
    <t>Browsing ChargeTel.consumption (05/16/24-06/15/24) mobile#09178337487account#1106244230Bill#37-Glenda</t>
  </si>
  <si>
    <t>8.5.24</t>
  </si>
  <si>
    <r>
      <rPr>
        <sz val="11"/>
        <color rgb="FF000000"/>
        <rFont val="Calibri"/>
        <charset val="134"/>
      </rPr>
      <t xml:space="preserve">Charge to Jestoni Rellona and </t>
    </r>
    <r>
      <rPr>
        <b/>
        <sz val="11"/>
        <color rgb="FF000000"/>
        <rFont val="Calibri"/>
        <charset val="134"/>
      </rPr>
      <t>Glenda Carmona</t>
    </r>
    <r>
      <rPr>
        <sz val="11"/>
        <color rgb="FF000000"/>
        <rFont val="Calibri"/>
        <charset val="134"/>
      </rPr>
      <t xml:space="preserve"> due to late e-PR Charge to bonuses and incentives under e-PR-3005SC, e-PR-3014SC, e-PR-3037SC, e-PR-3067SC, e-PR-3081SC - 5,200.00/2 = 2,600.00 each</t>
    </r>
  </si>
  <si>
    <t>Browsing ChargeTel.consumption (06/16/24-07/15/24) mobile#09178337487account#1106244230Bill#38-Glenda</t>
  </si>
  <si>
    <t>10.05.24</t>
  </si>
  <si>
    <t>Browsing Charges Tel.consumption (08/16/24-09/15/24) mobile#09178337487account#1106244230Bill#40-Glenda</t>
  </si>
  <si>
    <r>
      <rPr>
        <sz val="11"/>
        <color rgb="FF000000"/>
        <rFont val="Calibri"/>
        <charset val="134"/>
      </rPr>
      <t xml:space="preserve">Charge to </t>
    </r>
    <r>
      <rPr>
        <b/>
        <sz val="11"/>
        <color rgb="FF000000"/>
        <rFont val="Calibri"/>
        <charset val="134"/>
      </rPr>
      <t>Nino Malejana</t>
    </r>
    <r>
      <rPr>
        <sz val="11"/>
        <color rgb="FF000000"/>
        <rFont val="Calibri"/>
        <charset val="134"/>
      </rPr>
      <t xml:space="preserve"> for DR3157-2 for 180 bags Republic Cement @200/bag with interest amounting P 37,044 Note: divided by 4 (Jayson,Renee,Glenda)</t>
    </r>
  </si>
  <si>
    <t>09.03.22</t>
  </si>
  <si>
    <r>
      <rPr>
        <sz val="11"/>
        <color rgb="FF000000"/>
        <rFont val="Calibri"/>
        <charset val="134"/>
      </rPr>
      <t xml:space="preserve">Advances of </t>
    </r>
    <r>
      <rPr>
        <b/>
        <sz val="11"/>
        <color rgb="FF000000"/>
        <rFont val="Calibri"/>
        <charset val="134"/>
      </rPr>
      <t>Januar Decano</t>
    </r>
    <r>
      <rPr>
        <sz val="11"/>
        <color rgb="FF000000"/>
        <rFont val="Calibri"/>
        <charset val="134"/>
      </rPr>
      <t xml:space="preserve"> plane ticket from Bohol-Manila 08/19/2022</t>
    </r>
  </si>
  <si>
    <t>09.12.22</t>
  </si>
  <si>
    <t>to charge plane ticket of JANUAR DECANO to his payroll salary "NO SHOW"</t>
  </si>
  <si>
    <t>interest 3% of cash advances 3k- JANUAR DECANO</t>
  </si>
  <si>
    <t>09.28.22</t>
  </si>
  <si>
    <r>
      <rPr>
        <sz val="11"/>
        <color rgb="FF000000"/>
        <rFont val="Calibri"/>
        <charset val="134"/>
      </rPr>
      <t xml:space="preserve">Plane Ticket of </t>
    </r>
    <r>
      <rPr>
        <b/>
        <sz val="11"/>
        <color rgb="FF000000"/>
        <rFont val="Calibri"/>
        <charset val="134"/>
      </rPr>
      <t>June Mark Datahan</t>
    </r>
    <r>
      <rPr>
        <sz val="11"/>
        <color rgb="FF000000"/>
        <rFont val="Calibri"/>
        <charset val="134"/>
      </rPr>
      <t xml:space="preserve"> ref#OYCQ3L (BOHOL-MNL)</t>
    </r>
  </si>
  <si>
    <r>
      <rPr>
        <sz val="11"/>
        <color rgb="FF000000"/>
        <rFont val="Calibri"/>
        <charset val="134"/>
      </rPr>
      <t>Globe charges tel#09178337491 account#1106244249 Bill#19-</t>
    </r>
    <r>
      <rPr>
        <b/>
        <sz val="11"/>
        <color rgb="FF000000"/>
        <rFont val="Calibri"/>
        <charset val="134"/>
      </rPr>
      <t>Jefferson Galarido</t>
    </r>
  </si>
  <si>
    <r>
      <rPr>
        <sz val="11"/>
        <color rgb="FF000000"/>
        <rFont val="Calibri"/>
        <charset val="134"/>
      </rPr>
      <t>Globe Charge (12/16/22-01/15/23) mobile#09178337491 account#1106244249 Bill#20-</t>
    </r>
    <r>
      <rPr>
        <b/>
        <sz val="11"/>
        <color rgb="FF000000"/>
        <rFont val="Calibri"/>
        <charset val="134"/>
      </rPr>
      <t>Jefferson Galarido</t>
    </r>
  </si>
  <si>
    <t>05.02.23</t>
  </si>
  <si>
    <r>
      <rPr>
        <sz val="11"/>
        <color rgb="FF000000"/>
        <rFont val="Calibri"/>
        <charset val="134"/>
      </rPr>
      <t>Globe Charges (03/16/23-04/15/23) mobile # 09178337491 account#1106244249 Bill#23-</t>
    </r>
    <r>
      <rPr>
        <b/>
        <sz val="11"/>
        <color rgb="FF000000"/>
        <rFont val="Calibri"/>
        <charset val="134"/>
      </rPr>
      <t>Jefferson Galarido</t>
    </r>
  </si>
  <si>
    <t>05.31.23</t>
  </si>
  <si>
    <r>
      <rPr>
        <sz val="11"/>
        <color rgb="FF000000"/>
        <rFont val="Calibri"/>
        <charset val="134"/>
      </rPr>
      <t>Globe Charges (04/16/23-05/15/23) mobile #09178337491 account#1106244249 Bill#24-</t>
    </r>
    <r>
      <rPr>
        <b/>
        <sz val="11"/>
        <color rgb="FF000000"/>
        <rFont val="Calibri"/>
        <charset val="134"/>
      </rPr>
      <t>Jefferson Galarido</t>
    </r>
  </si>
  <si>
    <t>08.10.21</t>
  </si>
  <si>
    <r>
      <rPr>
        <sz val="11"/>
        <color rgb="FFFF0000"/>
        <rFont val="Calibri"/>
        <charset val="134"/>
      </rPr>
      <t xml:space="preserve">Advances of </t>
    </r>
    <r>
      <rPr>
        <b/>
        <sz val="11"/>
        <color rgb="FFFF0000"/>
        <rFont val="Calibri"/>
        <charset val="134"/>
      </rPr>
      <t xml:space="preserve">Jefferson Galarido </t>
    </r>
    <r>
      <rPr>
        <sz val="11"/>
        <color rgb="FFFF0000"/>
        <rFont val="Calibri"/>
        <charset val="134"/>
      </rPr>
      <t>payment for Yamaha</t>
    </r>
  </si>
  <si>
    <t>paid na (deposited by Jefferson - PNB Top Armada) 04/02/24</t>
  </si>
  <si>
    <r>
      <rPr>
        <sz val="11"/>
        <color rgb="FF000000"/>
        <rFont val="Calibri"/>
        <charset val="134"/>
      </rPr>
      <t xml:space="preserve">Globe Charges to </t>
    </r>
    <r>
      <rPr>
        <b/>
        <sz val="11"/>
        <color rgb="FF000000"/>
        <rFont val="Calibri"/>
        <charset val="134"/>
      </rPr>
      <t>Jefferson Galarido</t>
    </r>
    <r>
      <rPr>
        <sz val="11"/>
        <color rgb="FF000000"/>
        <rFont val="Calibri"/>
        <charset val="134"/>
      </rPr>
      <t xml:space="preserve"> (10.16.23-11.15.23)</t>
    </r>
  </si>
  <si>
    <r>
      <rPr>
        <sz val="11"/>
        <color rgb="FF000000"/>
        <rFont val="Calibri"/>
        <charset val="134"/>
      </rPr>
      <t>Globe Charges (12/16/23-01/15/24) mobile #09178337491 account#1106244249 Bill#32-</t>
    </r>
    <r>
      <rPr>
        <b/>
        <sz val="11"/>
        <color rgb="FF000000"/>
        <rFont val="Calibri"/>
        <charset val="134"/>
      </rPr>
      <t>Jefferson Galarido</t>
    </r>
  </si>
  <si>
    <t>05.07.24</t>
  </si>
  <si>
    <t>Browsing Charges Tel.consumption (03/16/24-04/15/24) mobile#09178337491account#1106244249Bill#35-Jefferson</t>
  </si>
  <si>
    <t>Browsing Charges Tel.consumption (04/16/24-05/15/24) mobile#09178337491account#1106244249Bill#36-Jefferson</t>
  </si>
  <si>
    <t>07.03.24</t>
  </si>
  <si>
    <t>Charge to Jefferson order of STY Hardware sjm 2209 due to wrong amount input per bag cement</t>
  </si>
  <si>
    <t>Browsing Charges Tel.consumption (05/16/24-06/15/24) mobile#09178337491account#1106244249Bill#37-Jefferson</t>
  </si>
  <si>
    <r>
      <rPr>
        <sz val="11"/>
        <color rgb="FF000000"/>
        <rFont val="Calibri"/>
        <charset val="134"/>
      </rPr>
      <t xml:space="preserve">Globe charges (10/16/22-11/15/22) mobile#09176350617 account#1129388301 Bill#5- </t>
    </r>
    <r>
      <rPr>
        <b/>
        <sz val="11"/>
        <color rgb="FF000000"/>
        <rFont val="Calibri"/>
        <charset val="134"/>
      </rPr>
      <t>Albert Jale</t>
    </r>
  </si>
  <si>
    <r>
      <rPr>
        <sz val="11"/>
        <color rgb="FF000000"/>
        <rFont val="Calibri"/>
        <charset val="134"/>
      </rPr>
      <t xml:space="preserve">Globe charges (10/16/22-11/15/22) mobile#09177136078 account#1127371584 Bill#6- </t>
    </r>
    <r>
      <rPr>
        <b/>
        <sz val="11"/>
        <color rgb="FF000000"/>
        <rFont val="Calibri"/>
        <charset val="134"/>
      </rPr>
      <t>Santillan</t>
    </r>
  </si>
  <si>
    <r>
      <rPr>
        <sz val="11"/>
        <color rgb="FF000000"/>
        <rFont val="Calibri"/>
        <charset val="134"/>
      </rPr>
      <t xml:space="preserve">Globe charges (10/16/22-11/15/22) mobile#09177070234 account#1132728215 Bill#3- </t>
    </r>
    <r>
      <rPr>
        <b/>
        <sz val="11"/>
        <color rgb="FF000000"/>
        <rFont val="Calibri"/>
        <charset val="134"/>
      </rPr>
      <t>Bengie</t>
    </r>
  </si>
  <si>
    <t>Globe charges tel#09177070234 account#1132728215 Bill#4-Benjie</t>
  </si>
  <si>
    <t>Globe Charge (12/16/22-01/15/23) mobile#09177070234 account#1132728215 Bill#5-Benjie</t>
  </si>
  <si>
    <t>02.25.23</t>
  </si>
  <si>
    <t>Cash advance of Benjie Camanero advances for Medicine</t>
  </si>
  <si>
    <t>03.03.23</t>
  </si>
  <si>
    <t>Globe Charge (01/16/23-02/15/23) mobile # 09177070234 account#1132728215 Bill#6-Benjie</t>
  </si>
  <si>
    <t>03.29.23</t>
  </si>
  <si>
    <t>Charge to Benjie Camanero payroll due to no liquidation send</t>
  </si>
  <si>
    <t>Globe Charge (02/16/23-03/15/23) mobile # 09177070234 account#1132728215 Bill#7-Benjie</t>
  </si>
  <si>
    <t>04.13.23</t>
  </si>
  <si>
    <t>charge to Bengie Camanero for not sending liquidation of fuel for forklift</t>
  </si>
  <si>
    <t>charge to Bengie Camanero for not sending liquidation of folding bed</t>
  </si>
  <si>
    <t>11.03.22</t>
  </si>
  <si>
    <t>Cash advances of Benjie Camanero for emergency use</t>
  </si>
  <si>
    <r>
      <rPr>
        <sz val="11"/>
        <color rgb="FF000000"/>
        <rFont val="Calibri"/>
        <charset val="134"/>
      </rPr>
      <t>Globe charges tel#09177730839 account#1102675385 Bill#21-</t>
    </r>
    <r>
      <rPr>
        <b/>
        <sz val="11"/>
        <color rgb="FF000000"/>
        <rFont val="Calibri"/>
        <charset val="134"/>
      </rPr>
      <t>Julie Galamiton</t>
    </r>
  </si>
  <si>
    <r>
      <rPr>
        <sz val="11"/>
        <color rgb="FF000000"/>
        <rFont val="Calibri"/>
        <charset val="134"/>
      </rPr>
      <t xml:space="preserve">Globe charges of </t>
    </r>
    <r>
      <rPr>
        <b/>
        <sz val="11"/>
        <color rgb="FF000000"/>
        <rFont val="Calibri"/>
        <charset val="134"/>
      </rPr>
      <t>Julie Galamiton</t>
    </r>
    <r>
      <rPr>
        <sz val="11"/>
        <color rgb="FF000000"/>
        <rFont val="Calibri"/>
        <charset val="134"/>
      </rPr>
      <t xml:space="preserve"> (05/16/23-06/15/23) mobile 09177730839account#1102675385Bill#27</t>
    </r>
  </si>
  <si>
    <t>Browsing Charge Tel.consumption (05/16/24-06/15/24) mobile#09177730839account#1102675385Bill#39- Julie</t>
  </si>
  <si>
    <t>9.5.24</t>
  </si>
  <si>
    <t>Browsing Charge Tel.consumption (07/16/24-08/15/24) mobile#09177730839account#1102675385Bill#41- Julie</t>
  </si>
  <si>
    <r>
      <rPr>
        <sz val="11"/>
        <color rgb="FF000000"/>
        <rFont val="Calibri"/>
        <charset val="134"/>
      </rPr>
      <t xml:space="preserve">Cash Advance of </t>
    </r>
    <r>
      <rPr>
        <b/>
        <sz val="11"/>
        <color rgb="FF000000"/>
        <rFont val="Calibri"/>
        <charset val="134"/>
      </rPr>
      <t xml:space="preserve">Allan Dantes </t>
    </r>
    <r>
      <rPr>
        <sz val="11"/>
        <color rgb="FF000000"/>
        <rFont val="Calibri"/>
        <charset val="134"/>
      </rPr>
      <t>P3,000</t>
    </r>
  </si>
  <si>
    <t>Globe Charge (12/16/22-01/15/23) mobile#0917622804 account#1136599282 Bill#2-Allan Dantes</t>
  </si>
  <si>
    <t>02.07.23</t>
  </si>
  <si>
    <t>pv0386 - Charge to Allan Dantes (truck driver) ginamit nya yung pera sa request na di dapat para doon</t>
  </si>
  <si>
    <t>02.13.23</t>
  </si>
  <si>
    <t>Charge to Allan Dantes No-Uturn Violtaion Multa P100.00</t>
  </si>
  <si>
    <t>02.17.23</t>
  </si>
  <si>
    <t>Charge to Allan Dantes payment for tollgate &amp; gasoline (nanakaw ang bag nya)</t>
  </si>
  <si>
    <t>02.18.23</t>
  </si>
  <si>
    <t>Payment to Driver Allan Dantes (byahe nya dito sa NCR) Based On Purchase Orders 2725.</t>
  </si>
  <si>
    <t>Globe Charge (01/16/23-02/15/23) mobile # 09176222804 account#1136599282 Bill#3-Allan Dantes</t>
  </si>
  <si>
    <r>
      <rPr>
        <sz val="11"/>
        <color rgb="FF000000"/>
        <rFont val="Calibri"/>
        <charset val="134"/>
      </rPr>
      <t xml:space="preserve">Charge to </t>
    </r>
    <r>
      <rPr>
        <b/>
        <sz val="11"/>
        <color rgb="FF000000"/>
        <rFont val="Calibri"/>
        <charset val="134"/>
      </rPr>
      <t>Nikka Felizardo</t>
    </r>
    <r>
      <rPr>
        <sz val="11"/>
        <color rgb="FF000000"/>
        <rFont val="Calibri"/>
        <charset val="134"/>
      </rPr>
      <t xml:space="preserve"> Flight of RSM Renee Bacolod -Manila should be Bohol- Manila</t>
    </r>
  </si>
  <si>
    <t>03.01.23</t>
  </si>
  <si>
    <t>Charge to incentives of Nikka Felizardo sending docs. to cebu thru LBC</t>
  </si>
  <si>
    <t>8.12.24</t>
  </si>
  <si>
    <r>
      <rPr>
        <sz val="11"/>
        <color rgb="FF000000"/>
        <rFont val="Calibri"/>
        <charset val="134"/>
      </rPr>
      <t xml:space="preserve">e-PR-1480HR Cash Advances of </t>
    </r>
    <r>
      <rPr>
        <b/>
        <sz val="11"/>
        <color rgb="FF000000"/>
        <rFont val="Calibri"/>
        <charset val="134"/>
      </rPr>
      <t>Nikka Felizardo</t>
    </r>
    <r>
      <rPr>
        <sz val="11"/>
        <color rgb="FF000000"/>
        <rFont val="Calibri"/>
        <charset val="134"/>
      </rPr>
      <t xml:space="preserve"> for lodging in Ortigas in 3 months -P 10,000.00</t>
    </r>
  </si>
  <si>
    <t>02.22.23</t>
  </si>
  <si>
    <r>
      <rPr>
        <sz val="11"/>
        <color rgb="FF000000"/>
        <rFont val="Calibri"/>
        <charset val="134"/>
      </rPr>
      <t xml:space="preserve">Charge to </t>
    </r>
    <r>
      <rPr>
        <b/>
        <sz val="11"/>
        <color rgb="FF000000"/>
        <rFont val="Calibri"/>
        <charset val="134"/>
      </rPr>
      <t>Rheymar Hilot</t>
    </r>
    <r>
      <rPr>
        <sz val="11"/>
        <color rgb="FF000000"/>
        <rFont val="Calibri"/>
        <charset val="134"/>
      </rPr>
      <t xml:space="preserve"> (Diesel for 10 wheeler dropside)</t>
    </r>
  </si>
  <si>
    <r>
      <rPr>
        <sz val="11"/>
        <color rgb="FF000000"/>
        <rFont val="Calibri"/>
        <charset val="134"/>
      </rPr>
      <t>Globe Charges (01/16/23-02/15/23) mobile # 09176221270 account#1128724855 Bill#09-</t>
    </r>
    <r>
      <rPr>
        <b/>
        <sz val="11"/>
        <color rgb="FF000000"/>
        <rFont val="Calibri"/>
        <charset val="134"/>
      </rPr>
      <t>Rheymar</t>
    </r>
  </si>
  <si>
    <t>08.21.23</t>
  </si>
  <si>
    <r>
      <rPr>
        <sz val="11"/>
        <color rgb="FF000000"/>
        <rFont val="Calibri"/>
        <charset val="134"/>
      </rPr>
      <t xml:space="preserve">Charge to BONUSES </t>
    </r>
    <r>
      <rPr>
        <b/>
        <sz val="11"/>
        <color rgb="FF000000"/>
        <rFont val="Calibri"/>
        <charset val="134"/>
      </rPr>
      <t xml:space="preserve"> Rheymar Hilot</t>
    </r>
    <r>
      <rPr>
        <sz val="11"/>
        <color rgb="FF000000"/>
        <rFont val="Calibri"/>
        <charset val="134"/>
      </rPr>
      <t xml:space="preserve"> for not checking the billing properly</t>
    </r>
  </si>
  <si>
    <r>
      <rPr>
        <sz val="11"/>
        <color rgb="FF000000"/>
        <rFont val="Calibri"/>
        <charset val="134"/>
      </rPr>
      <t xml:space="preserve">To charge </t>
    </r>
    <r>
      <rPr>
        <b/>
        <sz val="11"/>
        <color rgb="FF000000"/>
        <rFont val="Calibri"/>
        <charset val="134"/>
      </rPr>
      <t>Rheymar Hilot</t>
    </r>
    <r>
      <rPr>
        <sz val="11"/>
        <color rgb="FF000000"/>
        <rFont val="Calibri"/>
        <charset val="134"/>
      </rPr>
      <t xml:space="preserve"> the rate of Dumduma Hardware 14/bag</t>
    </r>
  </si>
  <si>
    <t>07.22.24</t>
  </si>
  <si>
    <r>
      <rPr>
        <sz val="11"/>
        <color rgb="FF000000"/>
        <rFont val="Calibri"/>
        <charset val="134"/>
      </rPr>
      <t xml:space="preserve">e-PR-487BMS payment to Gorilla concrete solutions Inc gasoline for 2 trailer truck NOTE: CHARGE TO </t>
    </r>
    <r>
      <rPr>
        <b/>
        <sz val="11"/>
        <color rgb="FF000000"/>
        <rFont val="Calibri"/>
        <charset val="134"/>
      </rPr>
      <t>RHEYMAR HILOT</t>
    </r>
  </si>
  <si>
    <t>9.23.24</t>
  </si>
  <si>
    <r>
      <rPr>
        <sz val="11"/>
        <color rgb="FF000000"/>
        <rFont val="Calibri"/>
        <charset val="134"/>
      </rPr>
      <t xml:space="preserve">Charge to Driver George Manaytay and </t>
    </r>
    <r>
      <rPr>
        <b/>
        <sz val="11"/>
        <color rgb="FF000000"/>
        <rFont val="Calibri"/>
        <charset val="134"/>
      </rPr>
      <t>Rheymar Hilot</t>
    </r>
    <r>
      <rPr>
        <sz val="11"/>
        <color rgb="FF000000"/>
        <rFont val="Calibri"/>
        <charset val="134"/>
      </rPr>
      <t xml:space="preserve"> 128 bags Republic Type 1T hardened cement @170/bag amounting P21,760 under PO6436 LO32372408 - SO21207576 delivered at Bacolod warehouse</t>
    </r>
  </si>
  <si>
    <r>
      <rPr>
        <sz val="11"/>
        <color rgb="FF000000"/>
        <rFont val="Calibri"/>
        <charset val="134"/>
      </rPr>
      <t xml:space="preserve">Plane ticket Bohol to Manila Charge to </t>
    </r>
    <r>
      <rPr>
        <b/>
        <sz val="11"/>
        <color rgb="FF000000"/>
        <rFont val="Calibri"/>
        <charset val="134"/>
      </rPr>
      <t>Vicente Cagas</t>
    </r>
  </si>
  <si>
    <t>Cash advances of Vicente Cagas (Allowance going to Manila)</t>
  </si>
  <si>
    <r>
      <rPr>
        <sz val="11"/>
        <color rgb="FF000000"/>
        <rFont val="Calibri"/>
        <charset val="134"/>
      </rPr>
      <t xml:space="preserve">Plane ticket Bohol to Manila Charge to </t>
    </r>
    <r>
      <rPr>
        <b/>
        <sz val="11"/>
        <color rgb="FF000000"/>
        <rFont val="Calibri"/>
        <charset val="134"/>
      </rPr>
      <t>Nelson Cagas</t>
    </r>
  </si>
  <si>
    <t>03.02.23</t>
  </si>
  <si>
    <t>Cash advances of Nelson Cagas (Allowance going to Manila)</t>
  </si>
  <si>
    <t>04.18.23</t>
  </si>
  <si>
    <t>Cash advances of Nelson Cagas P5,000.00</t>
  </si>
  <si>
    <r>
      <rPr>
        <sz val="11"/>
        <color rgb="FF000000"/>
        <rFont val="Calibri"/>
        <charset val="134"/>
      </rPr>
      <t>Globe Charge (02/16/23-03/15/23) mobile # 09178337466 account#1106244214 Bill#22-</t>
    </r>
    <r>
      <rPr>
        <b/>
        <sz val="11"/>
        <color rgb="FF000000"/>
        <rFont val="Calibri"/>
        <charset val="134"/>
      </rPr>
      <t>Venus Arguilles</t>
    </r>
  </si>
  <si>
    <r>
      <rPr>
        <sz val="11"/>
        <color rgb="FF000000"/>
        <rFont val="Calibri"/>
        <charset val="134"/>
      </rPr>
      <t>Globe Charges (03/16/23-04/15/23) mobile # 09178337466 account#1106244214 Bill#23-</t>
    </r>
    <r>
      <rPr>
        <b/>
        <sz val="11"/>
        <color rgb="FF000000"/>
        <rFont val="Calibri"/>
        <charset val="134"/>
      </rPr>
      <t>Venus Arguilles</t>
    </r>
  </si>
  <si>
    <r>
      <rPr>
        <sz val="11"/>
        <color rgb="FF000000"/>
        <rFont val="Calibri"/>
        <charset val="134"/>
      </rPr>
      <t xml:space="preserve">Globe Charges (04/16/23-05/15/23) mobile #09178337466 account#1106244214 Bill#24 </t>
    </r>
    <r>
      <rPr>
        <b/>
        <sz val="11"/>
        <color rgb="FF000000"/>
        <rFont val="Calibri"/>
        <charset val="134"/>
      </rPr>
      <t>Venus Arguilles</t>
    </r>
  </si>
  <si>
    <r>
      <rPr>
        <sz val="11"/>
        <color rgb="FF000000"/>
        <rFont val="Calibri"/>
        <charset val="134"/>
      </rPr>
      <t xml:space="preserve">Globe charges of </t>
    </r>
    <r>
      <rPr>
        <b/>
        <sz val="11"/>
        <color rgb="FF000000"/>
        <rFont val="Calibri"/>
        <charset val="134"/>
      </rPr>
      <t>Venus Arguilles</t>
    </r>
    <r>
      <rPr>
        <sz val="11"/>
        <color rgb="FF000000"/>
        <rFont val="Calibri"/>
        <charset val="134"/>
      </rPr>
      <t xml:space="preserve"> (05/16/23-06/15/23) mobile 09178337466account#1106244214Bill#25</t>
    </r>
  </si>
  <si>
    <r>
      <rPr>
        <sz val="11"/>
        <color rgb="FF000000"/>
        <rFont val="Calibri"/>
        <charset val="134"/>
      </rPr>
      <t xml:space="preserve">Globe charges of </t>
    </r>
    <r>
      <rPr>
        <b/>
        <sz val="11"/>
        <color rgb="FF000000"/>
        <rFont val="Calibri"/>
        <charset val="134"/>
      </rPr>
      <t xml:space="preserve">Venus Arguilles Venus Arguilles </t>
    </r>
    <r>
      <rPr>
        <sz val="11"/>
        <color rgb="FF000000"/>
        <rFont val="Calibri"/>
        <charset val="134"/>
      </rPr>
      <t>(10.16.23-11.15.23)</t>
    </r>
  </si>
  <si>
    <t>11.02.23</t>
  </si>
  <si>
    <r>
      <rPr>
        <sz val="11"/>
        <color rgb="FF000000"/>
        <rFont val="Calibri"/>
        <charset val="134"/>
      </rPr>
      <t>Globe charges Tel.consumption (9/16/23-10/15/23 mobile#09178337466account#1106244214 Bill#29-</t>
    </r>
    <r>
      <rPr>
        <b/>
        <sz val="11"/>
        <color rgb="FF000000"/>
        <rFont val="Calibri"/>
        <charset val="134"/>
      </rPr>
      <t>Venus Arguilles</t>
    </r>
  </si>
  <si>
    <r>
      <rPr>
        <sz val="11"/>
        <color rgb="FF000000"/>
        <rFont val="Calibri"/>
        <charset val="134"/>
      </rPr>
      <t>Charge</t>
    </r>
    <r>
      <rPr>
        <b/>
        <sz val="11"/>
        <color rgb="FF000000"/>
        <rFont val="Calibri"/>
        <charset val="134"/>
      </rPr>
      <t xml:space="preserve"> Venus Arguilles</t>
    </r>
    <r>
      <rPr>
        <sz val="11"/>
        <color rgb="FF000000"/>
        <rFont val="Calibri"/>
        <charset val="134"/>
      </rPr>
      <t xml:space="preserve"> for wrong price input customer Acme Builders for DR5300/5302/5303/5304 due to price given is 182.50/bag instead of 177.50 for 4,050 bag@5/bag difference=P 20,250 (Divide/2 w/RLJ</t>
    </r>
  </si>
  <si>
    <t>04.05.24</t>
  </si>
  <si>
    <t>Browsing Charge Tel.consumption (02/16/24-03/15/24) mobile#09178337466account#1106244214Bill#34-Venus</t>
  </si>
  <si>
    <t>04.30.24</t>
  </si>
  <si>
    <r>
      <rPr>
        <sz val="11"/>
        <color rgb="FF000000"/>
        <rFont val="Calibri"/>
        <charset val="134"/>
      </rPr>
      <t xml:space="preserve">To charge the price difference of customer to </t>
    </r>
    <r>
      <rPr>
        <b/>
        <sz val="11"/>
        <color rgb="FF000000"/>
        <rFont val="Calibri"/>
        <charset val="134"/>
      </rPr>
      <t>Venus Arguilles</t>
    </r>
    <r>
      <rPr>
        <sz val="11"/>
        <color rgb="FF000000"/>
        <rFont val="Calibri"/>
        <charset val="134"/>
      </rPr>
      <t xml:space="preserve"> (Php 20,250) hati siya ni RLJ (Php 10,125) - ACME BUILDERS</t>
    </r>
  </si>
  <si>
    <t>Browsing Charge Tel.consumption (03/16/24-04/15/24) mobile#09178337466account#1106244214Bill#35-Venus</t>
  </si>
  <si>
    <t>Browsing Charge Tel.consumption (04/16/24-05/15/24) mobile#09178337466account#1106244214Bill#36-Venus</t>
  </si>
  <si>
    <t>06.14.24</t>
  </si>
  <si>
    <t>e-PR-3003SC Charge to Venus Arguilles, Peter Paul Ordiz, Arvin Ruma ( NSM ),Jeffrey Transportation Allowance for pick up of Sasakyan Back and forth, Car Rental Fee,Gasoline Allowance,Car Rental Fee 12,000/4</t>
  </si>
  <si>
    <t>e-PR-1335HR Cash Advance for Venus Arguilles with 3% interest</t>
  </si>
  <si>
    <t>di pa included dito ang interest, for compute pa by HR as per GM</t>
  </si>
  <si>
    <t>Browsing Charge Tel.consumption (05/16/24-06/15/24) mobile#09178337466account#1106244214Bill#37-Venus</t>
  </si>
  <si>
    <t>Browsing Charges Tel.consumption (08/16/24-09/15/24) mobile#09178337466account#1106244214Bill#40-Venus</t>
  </si>
  <si>
    <r>
      <rPr>
        <sz val="11"/>
        <color rgb="FF000000"/>
        <rFont val="Calibri"/>
        <charset val="134"/>
      </rPr>
      <t>Globe Charges (01/16/23-02/15/23) mobile #09176211613 account#1136599215 Bill#03-</t>
    </r>
    <r>
      <rPr>
        <b/>
        <sz val="11"/>
        <color rgb="FF000000"/>
        <rFont val="Calibri"/>
        <charset val="134"/>
      </rPr>
      <t>Jerome</t>
    </r>
  </si>
  <si>
    <t>₱388.72</t>
  </si>
  <si>
    <r>
      <rPr>
        <sz val="11"/>
        <color rgb="FF000000"/>
        <rFont val="Calibri"/>
        <charset val="134"/>
      </rPr>
      <t xml:space="preserve">price discrepancy charge to commission of </t>
    </r>
    <r>
      <rPr>
        <b/>
        <sz val="11"/>
        <color rgb="FF000000"/>
        <rFont val="Calibri"/>
        <charset val="134"/>
      </rPr>
      <t xml:space="preserve">Edmar Falcutilla </t>
    </r>
    <r>
      <rPr>
        <sz val="11"/>
        <color rgb="FF000000"/>
        <rFont val="Calibri"/>
        <charset val="134"/>
      </rPr>
      <t>eos110519 price is 217 but 212 in checke</t>
    </r>
  </si>
  <si>
    <r>
      <rPr>
        <sz val="11"/>
        <color rgb="FF000000"/>
        <rFont val="Calibri"/>
        <charset val="134"/>
      </rPr>
      <t xml:space="preserve">Charge 1 unit of phone to </t>
    </r>
    <r>
      <rPr>
        <b/>
        <sz val="11"/>
        <color rgb="FF000000"/>
        <rFont val="Calibri"/>
        <charset val="134"/>
      </rPr>
      <t>Edmar Falcutilla</t>
    </r>
    <r>
      <rPr>
        <sz val="11"/>
        <color rgb="FF000000"/>
        <rFont val="Calibri"/>
        <charset val="134"/>
      </rPr>
      <t xml:space="preserve"> worth P13,990 less depreciation value of P1,198= P 12,792</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</si>
  <si>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case to case order of JLH Construction w/ history of bounced check and overdue w/out PDC Check Note: Charge to commission and incentive</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</si>
  <si>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for 180 bags Republic Cement for DR3180 @200/bags with interest of 324 =P 36,324 (divided by 2 (Jayson Tawagan)</t>
    </r>
  </si>
  <si>
    <t>Browsing ChargeTel.consumption (05/16/24-06/15/24) mobile#09178255105account#1117485056Bill#32-Edmar</t>
  </si>
  <si>
    <t>Browsing ChargeTel.consumption (06/16/24-07/15/24) mobile#09178255105account#1117485056Bill#33-Edmar</t>
  </si>
  <si>
    <t>Browsing ChargeTel.consumption (07/16/24-08/15/24) mobile#09178255105account#1117485056Bill#34-Edmar</t>
  </si>
  <si>
    <t>Browsing Charges Tel.consumption (08/16/24-09/15/24) mobile#09178255105account#1117485056Bill#35-Edmar</t>
  </si>
  <si>
    <r>
      <rPr>
        <sz val="11"/>
        <color rgb="FFFF0000"/>
        <rFont val="Calibri"/>
        <charset val="134"/>
      </rPr>
      <t xml:space="preserve">charge to commision of </t>
    </r>
    <r>
      <rPr>
        <b/>
        <sz val="11"/>
        <color rgb="FFFF0000"/>
        <rFont val="Calibri"/>
        <charset val="134"/>
      </rPr>
      <t>Renee Sumarinas</t>
    </r>
    <r>
      <rPr>
        <sz val="11"/>
        <color rgb="FFFF0000"/>
        <rFont val="Calibri"/>
        <charset val="134"/>
      </rPr>
      <t xml:space="preserve"> uncollected payment of New Quality Hardware DR#2217-casetocas</t>
    </r>
  </si>
  <si>
    <r>
      <rPr>
        <sz val="11"/>
        <color rgb="FF000000"/>
        <rFont val="Calibri"/>
        <charset val="134"/>
      </rPr>
      <t>Charge to</t>
    </r>
    <r>
      <rPr>
        <b/>
        <sz val="11"/>
        <color rgb="FF000000"/>
        <rFont val="Calibri"/>
        <charset val="134"/>
      </rPr>
      <t xml:space="preserve"> Renee Sumarinas</t>
    </r>
    <r>
      <rPr>
        <sz val="11"/>
        <color rgb="FF000000"/>
        <rFont val="Calibri"/>
        <charset val="134"/>
      </rPr>
      <t xml:space="preserve"> for case to case order of ZMA for DR2884 due to customer bounced check of closed account</t>
    </r>
  </si>
  <si>
    <r>
      <rPr>
        <sz val="11"/>
        <color rgb="FF000000"/>
        <rFont val="Calibri"/>
        <charset val="134"/>
      </rPr>
      <t xml:space="preserve">Charge to </t>
    </r>
    <r>
      <rPr>
        <b/>
        <sz val="11"/>
        <color rgb="FF000000"/>
        <rFont val="Calibri"/>
        <charset val="134"/>
      </rPr>
      <t>Renee Sumarinas</t>
    </r>
    <r>
      <rPr>
        <sz val="11"/>
        <color rgb="FF000000"/>
        <rFont val="Calibri"/>
        <charset val="134"/>
      </rPr>
      <t xml:space="preserve"> for DR3157-2 for 180 bags Republic Cement @200/bag with interest amounting P 37,044 Note: divided by 4 (Jayson,Glenda,Nino)</t>
    </r>
  </si>
  <si>
    <r>
      <rPr>
        <sz val="11"/>
        <color rgb="FF000000"/>
        <rFont val="Calibri"/>
        <charset val="134"/>
      </rPr>
      <t xml:space="preserve">To charge payroll of </t>
    </r>
    <r>
      <rPr>
        <b/>
        <sz val="11"/>
        <color rgb="FF000000"/>
        <rFont val="Calibri"/>
        <charset val="134"/>
      </rPr>
      <t>Renee Sumarinas</t>
    </r>
    <r>
      <rPr>
        <sz val="11"/>
        <color rgb="FF000000"/>
        <rFont val="Calibri"/>
        <charset val="134"/>
      </rPr>
      <t xml:space="preserve"> due to no liquidation for e-PR-1278S Fieldwork allowance in Siquijor Island</t>
    </r>
  </si>
  <si>
    <r>
      <rPr>
        <sz val="11"/>
        <color rgb="FF000000"/>
        <rFont val="Calibri"/>
        <charset val="134"/>
      </rPr>
      <t>Globe chargeTel.consumption (12/24/23-01/23/24mobile#09175346594account#1034166476Bill#93-</t>
    </r>
    <r>
      <rPr>
        <b/>
        <sz val="11"/>
        <color rgb="FF000000"/>
        <rFont val="Calibri"/>
        <charset val="134"/>
      </rPr>
      <t>Renne</t>
    </r>
  </si>
  <si>
    <t>Browsing Charge to Renee Sumarinas  (02/24/24-03/23/24) mobile#09175346594account#1034166476Bill#95- Renne</t>
  </si>
  <si>
    <t>Browsing Charges Tel.consumption (08/24/24-09/23/24) mobile#09175346594account#1034166476 Bill#101-Renee</t>
  </si>
  <si>
    <t>05.25.23</t>
  </si>
  <si>
    <r>
      <rPr>
        <sz val="11"/>
        <color rgb="FF000000"/>
        <rFont val="Calibri"/>
        <charset val="134"/>
      </rPr>
      <t>Charge to sir</t>
    </r>
    <r>
      <rPr>
        <b/>
        <sz val="11"/>
        <color rgb="FF000000"/>
        <rFont val="Calibri"/>
        <charset val="134"/>
      </rPr>
      <t xml:space="preserve"> RLJ </t>
    </r>
    <r>
      <rPr>
        <sz val="11"/>
        <color rgb="FF000000"/>
        <rFont val="Calibri"/>
        <charset val="134"/>
      </rPr>
      <t>P3/bag for DR#153624/153632 PO#3196/3195 price is 208 and Selling price is 205</t>
    </r>
  </si>
  <si>
    <t>09/06.23</t>
  </si>
  <si>
    <t>To charge RLJ for price discrepancy of customer Roch Hardware customer to Paul Ordiz 120 bags order via Buildmart 08/22/23</t>
  </si>
  <si>
    <t>Charge RLJ for wrong price input customer Acme Builders for DR5300/5302/5303/5304 due to price given is 182.50/bag instead of 177.50 for 4,050 bag@5/bag difference=P 20,250 (Divide/2 w/Venus</t>
  </si>
  <si>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(05/16/23-06/15/23) mobile 09176233527account#1136599258Bill#07</t>
    </r>
  </si>
  <si>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(07/16/23-08/15/23) mobile#09176233527account#1136599258Bill#9-Darlene</t>
    </r>
  </si>
  <si>
    <t>05.17.23</t>
  </si>
  <si>
    <r>
      <rPr>
        <sz val="11"/>
        <color rgb="FF000000"/>
        <rFont val="Calibri"/>
        <charset val="134"/>
      </rPr>
      <t xml:space="preserve">Plane ticket from Bohol-Manila charge to </t>
    </r>
    <r>
      <rPr>
        <b/>
        <sz val="11"/>
        <color rgb="FF000000"/>
        <rFont val="Calibri"/>
        <charset val="134"/>
      </rPr>
      <t>Jover Tab</t>
    </r>
  </si>
  <si>
    <t>Charge to Greg Aldas interest payment of DR#2896 due to failure to collect PDC on time</t>
  </si>
  <si>
    <r>
      <rPr>
        <sz val="11"/>
        <color rgb="FF000000"/>
        <rFont val="Calibri"/>
        <charset val="134"/>
      </rPr>
      <t xml:space="preserve">Charge to </t>
    </r>
    <r>
      <rPr>
        <b/>
        <sz val="11"/>
        <color rgb="FF000000"/>
        <rFont val="Calibri"/>
        <charset val="134"/>
      </rPr>
      <t>Gregg Aldas</t>
    </r>
    <r>
      <rPr>
        <sz val="11"/>
        <color rgb="FF000000"/>
        <rFont val="Calibri"/>
        <charset val="134"/>
      </rPr>
      <t xml:space="preserve"> case to case order of ZMA 1 of dr2889 due to bounced check of close account</t>
    </r>
  </si>
  <si>
    <t>07.23.24</t>
  </si>
  <si>
    <t>To charge to Greg Aldas amounting P114.00 for DR6182 from Jcuakim Const. charge on commission or bonuses</t>
  </si>
  <si>
    <t>9.10.24</t>
  </si>
  <si>
    <t>e-PR-1615HR Cash Advances of Gregie Aldas for consultation, medication and therapy - P 20,000</t>
  </si>
  <si>
    <t>06.14.23</t>
  </si>
  <si>
    <t>Cash advance of ASR Roberto Rodelas (Pocket money and send money to family)</t>
  </si>
  <si>
    <t>05.24.23</t>
  </si>
  <si>
    <t>e-PR-65BM Cash advances charge to Rommel Galit (ne</t>
  </si>
  <si>
    <t>06.22.23</t>
  </si>
  <si>
    <r>
      <rPr>
        <sz val="11"/>
        <color rgb="FF000000"/>
        <rFont val="Calibri"/>
        <charset val="134"/>
      </rPr>
      <t xml:space="preserve">e-PR-921SC Cash advance of </t>
    </r>
    <r>
      <rPr>
        <b/>
        <sz val="11"/>
        <color rgb="FF000000"/>
        <rFont val="Calibri"/>
        <charset val="134"/>
      </rPr>
      <t>Ma. Sarah Isabel Nones</t>
    </r>
    <r>
      <rPr>
        <sz val="11"/>
        <color rgb="FF000000"/>
        <rFont val="Calibri"/>
        <charset val="134"/>
      </rPr>
      <t xml:space="preserve"> for personal use</t>
    </r>
  </si>
  <si>
    <t>08.03.23</t>
  </si>
  <si>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(06/16/23-07/15/23) mobile#09176211613account#1136599215</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</si>
  <si>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(07/16/23-08/15/23) mobile#09176211613account#1136599215Bill#9 (297.83 x 2)</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</si>
  <si>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(10.16.23-11.15.23)</t>
    </r>
  </si>
  <si>
    <r>
      <rPr>
        <sz val="11"/>
        <color rgb="FF000000"/>
        <rFont val="Calibri"/>
        <charset val="134"/>
      </rPr>
      <t xml:space="preserve">gs#002365/002314 Charge to </t>
    </r>
    <r>
      <rPr>
        <b/>
        <sz val="11"/>
        <color rgb="FF000000"/>
        <rFont val="Calibri"/>
        <charset val="134"/>
      </rPr>
      <t>Sarah Nones</t>
    </r>
    <r>
      <rPr>
        <sz val="11"/>
        <color rgb="FF000000"/>
        <rFont val="Calibri"/>
        <charset val="134"/>
      </rPr>
      <t xml:space="preserve"> case to case order of V. Blessing for DR14827 due to unsettled bounced check &amp; Charge to Sarah Nones case to case order of Orientech Const. due to overdue account &amp; no PDC Check issued CHARGE TO INCENTICE &amp; COMISION</t>
    </r>
  </si>
  <si>
    <t>03.06.24</t>
  </si>
  <si>
    <r>
      <rPr>
        <sz val="11"/>
        <color rgb="FF000000"/>
        <rFont val="Calibri"/>
        <charset val="134"/>
      </rPr>
      <t>Browsing Charge Tel.consumption (01/16/24-02/15/24) mobile#09176211613account#1136599215Bill#15-</t>
    </r>
    <r>
      <rPr>
        <b/>
        <sz val="11"/>
        <color rgb="FF000000"/>
        <rFont val="Calibri"/>
        <charset val="134"/>
      </rPr>
      <t>Sarah</t>
    </r>
  </si>
  <si>
    <t>Browsing Charge to Sarah Nones  (02/16/24-03/15/24) mobile#09176211613account#1136599215Bill#16-Sarah</t>
  </si>
  <si>
    <t>Browsing Charge to Sarah Nones  (03/16/24-04/15/24) mobile#09176211613account#1136599215Bill#17-Sarah</t>
  </si>
  <si>
    <t>Browsing Charge to Sarah Nones  (04/16/24-05/15/24) mobile#09176211613account#1136599215Bill#18-Sarah</t>
  </si>
  <si>
    <t>Browsing Charge to Sarah Nones  (05/16/24-06/15/24) mobile#09176211613account#1136599215Bill#19-Sarah</t>
  </si>
  <si>
    <t>Browsing Charge to Sarah Nones  (06/16/24-07/15/24) mobile#09176211613account#1136599215Bill#20-Sarah</t>
  </si>
  <si>
    <t>9.19.24</t>
  </si>
  <si>
    <t>e-PR1864S CASH ADVANCE of Sarah Nones Emergency Loan Approved by RLJ 35k Commission Deduction</t>
  </si>
  <si>
    <t>di pa included dito ang interest, for compute pa by HR as per GM (3% interest)</t>
  </si>
  <si>
    <t>08.14.2023</t>
  </si>
  <si>
    <r>
      <rPr>
        <sz val="11"/>
        <color rgb="FFFF0000"/>
        <rFont val="Calibri"/>
        <charset val="134"/>
      </rPr>
      <t xml:space="preserve">charge to commision of </t>
    </r>
    <r>
      <rPr>
        <b/>
        <sz val="11"/>
        <color rgb="FFFF0000"/>
        <rFont val="Calibri"/>
        <charset val="134"/>
      </rPr>
      <t>Ruel Pagaura</t>
    </r>
    <r>
      <rPr>
        <sz val="11"/>
        <color rgb="FFFF0000"/>
        <rFont val="Calibri"/>
        <charset val="134"/>
      </rPr>
      <t xml:space="preserve"> bounced check of ILEX CONSTRUCTION</t>
    </r>
  </si>
  <si>
    <r>
      <rPr>
        <sz val="11"/>
        <color rgb="FF000000"/>
        <rFont val="Calibri"/>
        <charset val="134"/>
      </rPr>
      <t xml:space="preserve">Charge to </t>
    </r>
    <r>
      <rPr>
        <b/>
        <sz val="11"/>
        <color rgb="FF000000"/>
        <rFont val="Calibri"/>
        <charset val="134"/>
      </rPr>
      <t>Ruel John Pagaura</t>
    </r>
    <r>
      <rPr>
        <sz val="11"/>
        <color rgb="FF000000"/>
        <rFont val="Calibri"/>
        <charset val="134"/>
      </rPr>
      <t xml:space="preserve"> case to case order of Arkibea Construction Supply due to customer bounced check and dont issued PDC Check for overdue account (FIRMUS CEMENT TRADING INC.)</t>
    </r>
  </si>
  <si>
    <r>
      <rPr>
        <sz val="11"/>
        <color rgb="FF000000"/>
        <rFont val="Calibri"/>
        <charset val="134"/>
      </rPr>
      <t xml:space="preserve">Charge price differenciate to </t>
    </r>
    <r>
      <rPr>
        <b/>
        <sz val="11"/>
        <color rgb="FF000000"/>
        <rFont val="Calibri"/>
        <charset val="134"/>
      </rPr>
      <t>Ruel John Pagaura</t>
    </r>
    <r>
      <rPr>
        <sz val="11"/>
        <color rgb="FF000000"/>
        <rFont val="Calibri"/>
        <charset val="134"/>
      </rPr>
      <t xml:space="preserve"> due to order of Houston mali input ng price and Charge to Ruel John Pagaura case to case order of Ilex Construction Supply due to bounced check of close account</t>
    </r>
  </si>
  <si>
    <t>07.18.24</t>
  </si>
  <si>
    <t>To charge 1 bag to Ruel Pagaura for DR2816 amounting 214.00 from RGL Hardware</t>
  </si>
  <si>
    <t>Charge to ASR Ruel John Pagaura to commission and bonuses DR#4390 30 bags Century Type 1P bad stocks not paid by client pero nasa kanila ang item, no CCAR made</t>
  </si>
  <si>
    <t>09.22.23</t>
  </si>
  <si>
    <t>Rental of Marc Allem Pajo for the month of August and September 2023 and charge to Allem lost company phone (Redmin Note 10 Pro)</t>
  </si>
  <si>
    <t>To charge Marc Allem Pajo due to PO price is 219 instead of 196/bag</t>
  </si>
  <si>
    <r>
      <rPr>
        <sz val="11"/>
        <color rgb="FF000000"/>
        <rFont val="Calibri"/>
        <charset val="134"/>
      </rPr>
      <t xml:space="preserve">Charge to </t>
    </r>
    <r>
      <rPr>
        <b/>
        <sz val="11"/>
        <color rgb="FF000000"/>
        <rFont val="Calibri"/>
        <charset val="134"/>
      </rPr>
      <t xml:space="preserve">Jared Agua </t>
    </r>
    <r>
      <rPr>
        <sz val="11"/>
        <color rgb="FF000000"/>
        <rFont val="Calibri"/>
        <charset val="134"/>
      </rPr>
      <t>for the month of August to Sept. 2023</t>
    </r>
  </si>
  <si>
    <r>
      <t xml:space="preserve">Browsing Charge to </t>
    </r>
    <r>
      <rPr>
        <b/>
        <sz val="11"/>
        <color rgb="FF000000"/>
        <rFont val="Calibri"/>
        <charset val="134"/>
      </rPr>
      <t>Reginald Aranjuez</t>
    </r>
    <r>
      <rPr>
        <sz val="11"/>
        <color rgb="FF000000"/>
        <rFont val="Calibri"/>
        <charset val="134"/>
      </rPr>
      <t xml:space="preserve"> (02/16/24-03/15/24) mobile#09176221068account#1128724847Bill#22- Reginald</t>
    </r>
  </si>
  <si>
    <t>Browsing Charge Tel.consumption (04/16/24-05/15/24) mobile#09176221068account#1128724847Bill#24- Reginald</t>
  </si>
  <si>
    <t>Browsing Charge Tel.consumption (05/16/24-06/15/24) mobile#09176221068account#1128724847Bill#25- Reginald</t>
  </si>
  <si>
    <t>Browsing Charges Tel.consumption (08/16/24-09/15/24) mobile#09176221068 account#1128724847 Bill#28-Reginald</t>
  </si>
  <si>
    <r>
      <rPr>
        <sz val="11"/>
        <color rgb="FF000000"/>
        <rFont val="Calibri"/>
        <charset val="134"/>
      </rPr>
      <t xml:space="preserve">Globe charges of </t>
    </r>
    <r>
      <rPr>
        <b/>
        <sz val="11"/>
        <color rgb="FF000000"/>
        <rFont val="Calibri"/>
        <charset val="134"/>
      </rPr>
      <t>Fortune Vicendo</t>
    </r>
    <r>
      <rPr>
        <sz val="11"/>
        <color rgb="FF000000"/>
        <rFont val="Calibri"/>
        <charset val="134"/>
      </rPr>
      <t xml:space="preserve"> (10/16/23-11/15/23) mobile#09177031326account#1132728231Bill#15</t>
    </r>
  </si>
  <si>
    <t>11.30.23</t>
  </si>
  <si>
    <r>
      <rPr>
        <sz val="11"/>
        <color rgb="FF000000"/>
        <rFont val="Calibri"/>
        <charset val="134"/>
      </rPr>
      <t xml:space="preserve">e-PR1072S pv010753 Payment for globe charges for Account No.1132728231 Tel. no. 09177031326 note: charge to </t>
    </r>
    <r>
      <rPr>
        <b/>
        <sz val="11"/>
        <color rgb="FF000000"/>
        <rFont val="Calibri"/>
        <charset val="134"/>
      </rPr>
      <t>Fortune Vicedo</t>
    </r>
  </si>
  <si>
    <t>Browsing Charges Tel.consumption (08/16/24-09/15/24) mobile#09177031326account#1132728231Bill#25- Fortune</t>
  </si>
  <si>
    <t>09.12.23</t>
  </si>
  <si>
    <t>e-PR-288HR CASH ADVANCE REQUEST OF JOSELITO BUTIHEN FOR PAYMENT IN BOARDING HOUSE IN TAGBILARAN CITY FOR SALARY DEDUCTION</t>
  </si>
  <si>
    <t>09.21.23</t>
  </si>
  <si>
    <r>
      <rPr>
        <sz val="11"/>
        <color rgb="FF000000"/>
        <rFont val="Calibri"/>
        <charset val="134"/>
      </rPr>
      <t xml:space="preserve">e-PR-314HR MOTORCYCLE LOAN REQUEST FOR </t>
    </r>
    <r>
      <rPr>
        <b/>
        <sz val="11"/>
        <color rgb="FF000000"/>
        <rFont val="Calibri"/>
        <charset val="134"/>
      </rPr>
      <t>ROSE TIAMZON</t>
    </r>
    <r>
      <rPr>
        <sz val="11"/>
        <color rgb="FF000000"/>
        <rFont val="Calibri"/>
        <charset val="134"/>
      </rPr>
      <t xml:space="preserve"> FOR SALARY DEDUCTION</t>
    </r>
  </si>
  <si>
    <r>
      <rPr>
        <sz val="11"/>
        <color rgb="FF000000"/>
        <rFont val="Calibri"/>
        <charset val="134"/>
      </rPr>
      <t xml:space="preserve">Globe charges of </t>
    </r>
    <r>
      <rPr>
        <b/>
        <sz val="11"/>
        <color rgb="FF000000"/>
        <rFont val="Calibri"/>
        <charset val="134"/>
      </rPr>
      <t>Rose Ann Tiamzon</t>
    </r>
    <r>
      <rPr>
        <sz val="11"/>
        <color rgb="FF000000"/>
        <rFont val="Calibri"/>
        <charset val="134"/>
      </rPr>
      <t xml:space="preserve">  (11/116/23-12/15/23 )mobile#09177136084account#1127371592Bill#19- Rose Ann</t>
    </r>
  </si>
  <si>
    <r>
      <rPr>
        <sz val="11"/>
        <color rgb="FF000000"/>
        <rFont val="Calibri"/>
        <charset val="134"/>
      </rPr>
      <t xml:space="preserve">Charge to </t>
    </r>
    <r>
      <rPr>
        <b/>
        <sz val="11"/>
        <color rgb="FF000000"/>
        <rFont val="Calibri"/>
        <charset val="134"/>
      </rPr>
      <t xml:space="preserve">Rose Ann </t>
    </r>
    <r>
      <rPr>
        <sz val="11"/>
        <color rgb="FF000000"/>
        <rFont val="Calibri"/>
        <charset val="134"/>
      </rPr>
      <t>case to case order of Princess Ahron Hardware due to customer overdue account and not issueng PDC Check (Note: Charge to incentive and Commission)</t>
    </r>
  </si>
  <si>
    <t>Browsing Charge Tel.consumption (04/16/24-05/15/24) mobile#09177136084account#1127371592Bill#23- Rose Ann</t>
  </si>
  <si>
    <t>11.03.23</t>
  </si>
  <si>
    <r>
      <rPr>
        <sz val="11"/>
        <color rgb="FF000000"/>
        <rFont val="Calibri"/>
        <charset val="134"/>
      </rPr>
      <t>Globe charges Tel.consumption (9/16/23-10/15/23 mobile#09178242037account#1117485005Bill#24-</t>
    </r>
    <r>
      <rPr>
        <b/>
        <sz val="11"/>
        <color rgb="FF000000"/>
        <rFont val="Calibri"/>
        <charset val="134"/>
      </rPr>
      <t>FH Joy Tahil</t>
    </r>
  </si>
  <si>
    <t>Browsing ChargeTel.consumption (04/16/24-05/15/24) mobile#09178242037account#1117485005Bill#31-Joy</t>
  </si>
  <si>
    <t>Browsing Charge Tel.consumption (07/16/24-08/15/24) mobile#09178242037account#1117485005Bill#34-Joy</t>
  </si>
  <si>
    <r>
      <rPr>
        <sz val="11"/>
        <color rgb="FF000000"/>
        <rFont val="Calibri"/>
        <charset val="134"/>
      </rPr>
      <t>Globe charges Tel.consumption (9/16/23-10/15/23 mobile#09177136137account#1127362585Bill#17-</t>
    </r>
    <r>
      <rPr>
        <b/>
        <sz val="11"/>
        <color rgb="FF000000"/>
        <rFont val="Calibri"/>
        <charset val="134"/>
      </rPr>
      <t>Wayne Ordinario</t>
    </r>
  </si>
  <si>
    <r>
      <rPr>
        <sz val="11"/>
        <color rgb="FF000000"/>
        <rFont val="Calibri"/>
        <charset val="134"/>
      </rPr>
      <t>Charge 1 unit of phone to</t>
    </r>
    <r>
      <rPr>
        <b/>
        <sz val="11"/>
        <color rgb="FF000000"/>
        <rFont val="Calibri"/>
        <charset val="134"/>
      </rPr>
      <t xml:space="preserve"> Wayne Ordinario</t>
    </r>
    <r>
      <rPr>
        <sz val="11"/>
        <color rgb="FF000000"/>
        <rFont val="Calibri"/>
        <charset val="134"/>
      </rPr>
      <t xml:space="preserve">  worth P13,990 less depreciation value of P1,198= P 12,792</t>
    </r>
  </si>
  <si>
    <t>Charge to Wayne Ordinario Php 28,080 price difference due to not applied voucher</t>
  </si>
  <si>
    <r>
      <rPr>
        <sz val="11"/>
        <color rgb="FF000000"/>
        <rFont val="Calibri"/>
        <charset val="134"/>
      </rPr>
      <t xml:space="preserve">FIRMUS e-PR-140BRY CASH ADVANCE OF </t>
    </r>
    <r>
      <rPr>
        <b/>
        <sz val="11"/>
        <color rgb="FF000000"/>
        <rFont val="Calibri"/>
        <charset val="134"/>
      </rPr>
      <t>JESSA ALINABO</t>
    </r>
    <r>
      <rPr>
        <sz val="11"/>
        <color rgb="FF000000"/>
        <rFont val="Calibri"/>
        <charset val="134"/>
      </rPr>
      <t xml:space="preserve"> FOR PAYMENT IN BOARDING HOUSE IN ORMOC NOTE: SALARY DEDUCTION</t>
    </r>
  </si>
  <si>
    <t>Phone and sim card charge to Jessa Alinabo - Xiaomi Redmi 13 C @5,499.00</t>
  </si>
  <si>
    <r>
      <rPr>
        <sz val="11"/>
        <color rgb="FF000000"/>
        <rFont val="Calibri"/>
        <charset val="134"/>
      </rPr>
      <t xml:space="preserve">FIRMUS e-PR-386HR CASH ADVANCE REQUEST OF </t>
    </r>
    <r>
      <rPr>
        <b/>
        <sz val="11"/>
        <color rgb="FF000000"/>
        <rFont val="Calibri"/>
        <charset val="134"/>
      </rPr>
      <t>AGNES ANDALAJAO</t>
    </r>
    <r>
      <rPr>
        <sz val="11"/>
        <color rgb="FF000000"/>
        <rFont val="Calibri"/>
        <charset val="134"/>
      </rPr>
      <t xml:space="preserve"> FOR SALARY DEDUCTION (1,500.00 per cut off)</t>
    </r>
  </si>
  <si>
    <t>Browsing Charge to Agnes Andalajao (02/16/24-03/15/24) mobile#09171748578account#1144438578Bill#8-Agnes</t>
  </si>
  <si>
    <r>
      <rPr>
        <sz val="11"/>
        <color rgb="FF000000"/>
        <rFont val="Calibri"/>
        <charset val="134"/>
      </rPr>
      <t>Browsing Charge Tel.consumption (01/16/24-02/15/24) mobile#09177066495account#1132728274Bill#18-</t>
    </r>
    <r>
      <rPr>
        <b/>
        <sz val="11"/>
        <color rgb="FF000000"/>
        <rFont val="Calibri"/>
        <charset val="134"/>
      </rPr>
      <t>Peter Paul Ordiz</t>
    </r>
  </si>
  <si>
    <t>Browsing charges Tel.consumption (04/16/24-05/15/24) mobile#09177066495account#1132728274Bill#21-Peter</t>
  </si>
  <si>
    <r>
      <rPr>
        <sz val="11"/>
        <color rgb="FF000000"/>
        <rFont val="Calibri"/>
        <charset val="134"/>
      </rPr>
      <t>e-PR-3003SC Charge to Venus Arguilles,</t>
    </r>
    <r>
      <rPr>
        <b/>
        <sz val="11"/>
        <color rgb="FF000000"/>
        <rFont val="Calibri"/>
        <charset val="134"/>
      </rPr>
      <t xml:space="preserve"> Peter Paul Ordiz</t>
    </r>
    <r>
      <rPr>
        <sz val="11"/>
        <color rgb="FF000000"/>
        <rFont val="Calibri"/>
        <charset val="134"/>
      </rPr>
      <t>, Arvin Ruma ( NSM ),Jeffrey Transportation Allowance for pick up of Sasakyan Back and forth, Car Rental Fee,Gasoline Allowance,Car Rental Fee amounting 12,000/4</t>
    </r>
  </si>
  <si>
    <t>7.30.24</t>
  </si>
  <si>
    <t>Browsing Charge Tel.consumption (05/16/24-06/15/24) mobile#09177066495account#1132728274Bill#22-Peter</t>
  </si>
  <si>
    <t>9.25.24</t>
  </si>
  <si>
    <t>Charge to Paul Ordiz RCP Enterprise (DR#8278) wrong input of price vs. bigay clients ng price input price 120 bags x 198 = 23,760.00 bigay kay client 120 bags x 195 = 23,400.00 (difference of 360.00)</t>
  </si>
  <si>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DR3157-2 for 180 bags Republic Cement @200/bag with interest amounting P 37,044 Note: divided by 4 (Renee,Glenda,Nino)</t>
    </r>
  </si>
  <si>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180 bags Republic Cement for DR3180 @200/bags with interest of 324 =P 36,324 (divided by 2 (Edmar Falcutilla)</t>
    </r>
  </si>
  <si>
    <t>12.13.23</t>
  </si>
  <si>
    <r>
      <rPr>
        <sz val="11"/>
        <color rgb="FF000000"/>
        <rFont val="Calibri"/>
        <charset val="134"/>
      </rPr>
      <t xml:space="preserve">To charge </t>
    </r>
    <r>
      <rPr>
        <b/>
        <sz val="11"/>
        <color rgb="FF000000"/>
        <rFont val="Calibri"/>
        <charset val="134"/>
      </rPr>
      <t>Jayson Tawagan</t>
    </r>
    <r>
      <rPr>
        <sz val="11"/>
        <color rgb="FF000000"/>
        <rFont val="Calibri"/>
        <charset val="134"/>
      </rPr>
      <t xml:space="preserve"> for case to case order of Prime Engr. Builders for DR3171/3172/3173/3188/3189/3191/3192/3193/3194/3195/3196/8555/8560/8561/8567 amounting P393,600.00 due to overdue accounts and customer don't issue PDC payment</t>
    </r>
  </si>
  <si>
    <t>02.09.24</t>
  </si>
  <si>
    <t>e-PR-807HR PV#2024-000247 Globe Charges of Ana Meliza Z. Marcelo   (12/06/23-01/05/24) mobile#09176338627account#1125328088 Bill#22</t>
  </si>
  <si>
    <r>
      <rPr>
        <sz val="11"/>
        <color rgb="FF000000"/>
        <rFont val="Calibri"/>
        <charset val="134"/>
      </rPr>
      <t xml:space="preserve">e-PR-901HR Cash Advance Request for Salary Deduction by </t>
    </r>
    <r>
      <rPr>
        <b/>
        <sz val="11"/>
        <color rgb="FF000000"/>
        <rFont val="Calibri"/>
        <charset val="134"/>
      </rPr>
      <t>HR Ana Meliza, Marcelo</t>
    </r>
  </si>
  <si>
    <r>
      <rPr>
        <sz val="11"/>
        <color rgb="FF000000"/>
        <rFont val="Calibri"/>
        <charset val="134"/>
      </rPr>
      <t xml:space="preserve">e-PR-926HR Cash Advance Request for Salary Deduction on </t>
    </r>
    <r>
      <rPr>
        <b/>
        <sz val="11"/>
        <color rgb="FF000000"/>
        <rFont val="Calibri"/>
        <charset val="134"/>
      </rPr>
      <t>Michael Llave</t>
    </r>
  </si>
  <si>
    <t>04.23.24</t>
  </si>
  <si>
    <r>
      <rPr>
        <sz val="11"/>
        <color rgb="FF000000"/>
        <rFont val="Calibri"/>
        <charset val="134"/>
      </rPr>
      <t xml:space="preserve">Nippon Epoxy Primer Gray 1L - 1 can will be charge to </t>
    </r>
    <r>
      <rPr>
        <b/>
        <sz val="11"/>
        <color rgb="FF000000"/>
        <rFont val="Calibri"/>
        <charset val="134"/>
      </rPr>
      <t>Christian Oloroso</t>
    </r>
    <r>
      <rPr>
        <sz val="11"/>
        <color rgb="FF000000"/>
        <rFont val="Calibri"/>
        <charset val="134"/>
      </rPr>
      <t xml:space="preserve"> at P255.00 due to missing item at Cambridge warehouse</t>
    </r>
  </si>
  <si>
    <t>06.24.24</t>
  </si>
  <si>
    <r>
      <rPr>
        <sz val="11"/>
        <color rgb="FF000000"/>
        <rFont val="Calibri"/>
        <charset val="134"/>
      </rPr>
      <t xml:space="preserve">e-PR-1296HR Cash Advance for </t>
    </r>
    <r>
      <rPr>
        <b/>
        <sz val="11"/>
        <color rgb="FF000000"/>
        <rFont val="Calibri"/>
        <charset val="134"/>
      </rPr>
      <t>Christian Oloroso</t>
    </r>
  </si>
  <si>
    <t>9.27.24</t>
  </si>
  <si>
    <t>e-PR-1690HR Cash Advances of Christian Oloroso for driver license - P 9,750</t>
  </si>
  <si>
    <t>3% interest for e-PR-1690HR Cash Advances of Christian Oloroso for driver license - P 9,750</t>
  </si>
  <si>
    <t>03.09.24</t>
  </si>
  <si>
    <r>
      <rPr>
        <sz val="11"/>
        <color rgb="FF000000"/>
        <rFont val="Calibri"/>
        <charset val="134"/>
      </rPr>
      <t xml:space="preserve">e-PR-1692F Cash Advance Request for Salary Deduction by </t>
    </r>
    <r>
      <rPr>
        <b/>
        <sz val="11"/>
        <color rgb="FF000000"/>
        <rFont val="Calibri"/>
        <charset val="134"/>
      </rPr>
      <t>Princess Gale, MANALO</t>
    </r>
  </si>
  <si>
    <t>07.02.24</t>
  </si>
  <si>
    <t>Deduct salary from Princess Manalo due to not returning change for PCF to CFM.</t>
  </si>
  <si>
    <t>02.26.24</t>
  </si>
  <si>
    <r>
      <rPr>
        <sz val="11"/>
        <color rgb="FF000000"/>
        <rFont val="Calibri"/>
        <charset val="134"/>
      </rPr>
      <t xml:space="preserve">Globe charges of </t>
    </r>
    <r>
      <rPr>
        <b/>
        <sz val="11"/>
        <color rgb="FF000000"/>
        <rFont val="Calibri"/>
        <charset val="134"/>
      </rPr>
      <t>Carvin Salva</t>
    </r>
    <r>
      <rPr>
        <sz val="11"/>
        <color rgb="FF000000"/>
        <rFont val="Calibri"/>
        <charset val="134"/>
      </rPr>
      <t xml:space="preserve"> (01/06/24-02/05/24) mobile#09176338699account#1125328096Bill#23</t>
    </r>
  </si>
  <si>
    <t>04.03.24</t>
  </si>
  <si>
    <r>
      <rPr>
        <sz val="11"/>
        <color rgb="FF000000"/>
        <rFont val="Calibri"/>
        <charset val="134"/>
      </rPr>
      <t>Browsing Charges Tel.consumption (02/06/24-03/5/24) mobile#09176338755account#1125328126Bill#24-</t>
    </r>
    <r>
      <rPr>
        <b/>
        <sz val="11"/>
        <color rgb="FF000000"/>
        <rFont val="Calibri"/>
        <charset val="134"/>
      </rPr>
      <t>Josie Dela Cruz</t>
    </r>
  </si>
  <si>
    <r>
      <rPr>
        <sz val="11"/>
        <color rgb="FF000000"/>
        <rFont val="Calibri"/>
        <charset val="134"/>
      </rPr>
      <t>Browsing Charges Tel.consumption (06/06/24-07/5/24) mobile#09176338755account#1125328126Bill#28-</t>
    </r>
    <r>
      <rPr>
        <b/>
        <sz val="11"/>
        <color rgb="FF000000"/>
        <rFont val="Calibri"/>
        <charset val="134"/>
      </rPr>
      <t>Josie Dela Cruz</t>
    </r>
  </si>
  <si>
    <r>
      <rPr>
        <sz val="11"/>
        <color rgb="FF000000"/>
        <rFont val="Calibri"/>
        <charset val="134"/>
      </rPr>
      <t xml:space="preserve">e-PR-1479HR Cash Advances for housing bill of </t>
    </r>
    <r>
      <rPr>
        <b/>
        <sz val="11"/>
        <color rgb="FF000000"/>
        <rFont val="Calibri"/>
        <charset val="134"/>
      </rPr>
      <t>Josie Dela Cruz</t>
    </r>
    <r>
      <rPr>
        <sz val="11"/>
        <color rgb="FF000000"/>
        <rFont val="Calibri"/>
        <charset val="134"/>
      </rPr>
      <t xml:space="preserve"> for 10 months with 3% interest - P 10,000.00 NOTE: 1,666.67/cut month</t>
    </r>
  </si>
  <si>
    <r>
      <rPr>
        <sz val="11"/>
        <color rgb="FF000000"/>
        <rFont val="Calibri"/>
        <charset val="134"/>
      </rPr>
      <t xml:space="preserve">3% interest for e-PR-1479HR Cash Advances for housing bill of </t>
    </r>
    <r>
      <rPr>
        <b/>
        <sz val="11"/>
        <color rgb="FF000000"/>
        <rFont val="Calibri"/>
        <charset val="134"/>
      </rPr>
      <t>Josie Dela Cruz</t>
    </r>
    <r>
      <rPr>
        <sz val="11"/>
        <color rgb="FF000000"/>
        <rFont val="Calibri"/>
        <charset val="134"/>
      </rPr>
      <t xml:space="preserve"> for 10 months</t>
    </r>
  </si>
  <si>
    <t>1,654.83 (interest)</t>
  </si>
  <si>
    <r>
      <rPr>
        <sz val="11"/>
        <color rgb="FF000000"/>
        <rFont val="Calibri"/>
        <charset val="134"/>
      </rPr>
      <t>Browsing Charge Tel.consumption (02/16/24-03/15/24) mobile#09177066175account#1132728223Bill#19-</t>
    </r>
    <r>
      <rPr>
        <b/>
        <sz val="11"/>
        <color rgb="FF000000"/>
        <rFont val="Calibri"/>
        <charset val="134"/>
      </rPr>
      <t>Eula</t>
    </r>
  </si>
  <si>
    <r>
      <rPr>
        <sz val="11"/>
        <color rgb="FF000000"/>
        <rFont val="Calibri"/>
        <charset val="134"/>
      </rPr>
      <t>Browsing charges Tel.consumption (04/16/24-05/15/24) mobile#09177066175account#1132728223Bill#21-</t>
    </r>
    <r>
      <rPr>
        <b/>
        <sz val="11"/>
        <color rgb="FF000000"/>
        <rFont val="Calibri"/>
        <charset val="134"/>
      </rPr>
      <t>Eula</t>
    </r>
  </si>
  <si>
    <t>07.16.24</t>
  </si>
  <si>
    <r>
      <rPr>
        <sz val="11"/>
        <color rgb="FF000000"/>
        <rFont val="Calibri"/>
        <charset val="134"/>
      </rPr>
      <t xml:space="preserve">Deduct salary from </t>
    </r>
    <r>
      <rPr>
        <b/>
        <sz val="11"/>
        <color rgb="FF000000"/>
        <rFont val="Calibri"/>
        <charset val="134"/>
      </rPr>
      <t>Eula Jose</t>
    </r>
    <r>
      <rPr>
        <sz val="11"/>
        <color rgb="FF000000"/>
        <rFont val="Calibri"/>
        <charset val="134"/>
      </rPr>
      <t xml:space="preserve"> due to not returning change for PCF to CFM and double usage of e-PR</t>
    </r>
  </si>
  <si>
    <r>
      <rPr>
        <sz val="11"/>
        <color rgb="FF000000"/>
        <rFont val="Calibri"/>
        <charset val="134"/>
      </rPr>
      <t xml:space="preserve">6 bags Republic Type 1T, 2 bags Mabuhay Portland Type 1 @ 40/bag to be charge to </t>
    </r>
    <r>
      <rPr>
        <b/>
        <sz val="11"/>
        <color rgb="FF000000"/>
        <rFont val="Calibri"/>
        <charset val="134"/>
      </rPr>
      <t>Jackson Ano-os</t>
    </r>
    <r>
      <rPr>
        <sz val="11"/>
        <color rgb="FF000000"/>
        <rFont val="Calibri"/>
        <charset val="134"/>
      </rPr>
      <t xml:space="preserve"> Total of P320.00</t>
    </r>
  </si>
  <si>
    <t>2 pcs Pylox Lazer paint @90.10 each to becharge to Jackson Ano-os total of P180.20</t>
  </si>
  <si>
    <r>
      <rPr>
        <sz val="11"/>
        <color rgb="FF000000"/>
        <rFont val="Calibri"/>
        <charset val="134"/>
      </rPr>
      <t xml:space="preserve">e-PR-1127HR Cash advance of </t>
    </r>
    <r>
      <rPr>
        <b/>
        <sz val="11"/>
        <color rgb="FF000000"/>
        <rFont val="Calibri"/>
        <charset val="134"/>
      </rPr>
      <t>RSM Arvin Ruma</t>
    </r>
    <r>
      <rPr>
        <sz val="11"/>
        <color rgb="FF000000"/>
        <rFont val="Calibri"/>
        <charset val="134"/>
      </rPr>
      <t xml:space="preserve"> for daughter's operation</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</si>
  <si>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 xml:space="preserve">Peter Paul Ordiz, </t>
    </r>
    <r>
      <rPr>
        <b/>
        <sz val="11"/>
        <color rgb="FF000000"/>
        <rFont val="Calibri"/>
        <charset val="134"/>
      </rPr>
      <t>Arvin Ruma ( NSM )</t>
    </r>
    <r>
      <rPr>
        <sz val="11"/>
        <color rgb="FF000000"/>
        <rFont val="Calibri"/>
        <charset val="134"/>
      </rPr>
      <t>,Jeffrey Transportation Allowance for pick up of Sasakyan Back and forth, Car Rental Fee,Gasoline Allowance,Car Rental Fee 12,000/4</t>
    </r>
  </si>
  <si>
    <r>
      <rPr>
        <sz val="11"/>
        <color rgb="FF000000"/>
        <rFont val="Calibri"/>
        <charset val="134"/>
      </rPr>
      <t xml:space="preserve">e-PR1747S For purchase of second hand car for </t>
    </r>
    <r>
      <rPr>
        <b/>
        <sz val="11"/>
        <color rgb="FF000000"/>
        <rFont val="Calibri"/>
        <charset val="134"/>
      </rPr>
      <t>NSM Arvin Ruma</t>
    </r>
  </si>
  <si>
    <t>05.04.24</t>
  </si>
  <si>
    <r>
      <rPr>
        <sz val="11"/>
        <color rgb="FF000000"/>
        <rFont val="Calibri"/>
        <charset val="134"/>
      </rPr>
      <t xml:space="preserve">Cash Advance Request for Salary Deduction on </t>
    </r>
    <r>
      <rPr>
        <b/>
        <sz val="11"/>
        <color rgb="FF000000"/>
        <rFont val="Calibri"/>
        <charset val="134"/>
      </rPr>
      <t>Ivy Gallogo</t>
    </r>
  </si>
  <si>
    <r>
      <rPr>
        <sz val="11"/>
        <color rgb="FF000000"/>
        <rFont val="Calibri"/>
        <charset val="134"/>
      </rPr>
      <t>Browsing charges Tel.consumption (03/16/24-04/15/24) mobile#09176222804account#1136599282Bill#17-</t>
    </r>
    <r>
      <rPr>
        <b/>
        <sz val="11"/>
        <color rgb="FF000000"/>
        <rFont val="Calibri"/>
        <charset val="134"/>
      </rPr>
      <t>Rodel</t>
    </r>
  </si>
  <si>
    <r>
      <rPr>
        <sz val="11"/>
        <color rgb="FF000000"/>
        <rFont val="Calibri"/>
        <charset val="134"/>
      </rPr>
      <t xml:space="preserve">Browsing Charge to Zoup (Rogelio) (02/16/24-03/15/24) mobile#09177067147account#1132728258Bill#19- </t>
    </r>
    <r>
      <rPr>
        <b/>
        <sz val="11"/>
        <color rgb="FF000000"/>
        <rFont val="Calibri"/>
        <charset val="134"/>
      </rPr>
      <t>Edvan</t>
    </r>
  </si>
  <si>
    <t>05.23.24</t>
  </si>
  <si>
    <r>
      <rPr>
        <sz val="11"/>
        <color rgb="FF000000"/>
        <rFont val="Calibri"/>
        <charset val="134"/>
      </rPr>
      <t xml:space="preserve">e-PR-1220HR Cash Advance Request for Salary Deduction on </t>
    </r>
    <r>
      <rPr>
        <b/>
        <sz val="11"/>
        <color rgb="FF000000"/>
        <rFont val="Calibri"/>
        <charset val="134"/>
      </rPr>
      <t>Joseph Ilijay</t>
    </r>
  </si>
  <si>
    <r>
      <rPr>
        <sz val="11"/>
        <color rgb="FF000000"/>
        <rFont val="Calibri"/>
        <charset val="134"/>
      </rPr>
      <t>Browsing charges Tel.consumption (04/16/24-05/15/24) mobile#09173229292account#1145865747Bill#9-</t>
    </r>
    <r>
      <rPr>
        <b/>
        <sz val="11"/>
        <color rgb="FF000000"/>
        <rFont val="Calibri"/>
        <charset val="134"/>
      </rPr>
      <t>Jessa</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</si>
  <si>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Peter Paul Ordiz, Arvin Ruma ( NSM ),</t>
    </r>
    <r>
      <rPr>
        <b/>
        <sz val="11"/>
        <color rgb="FF000000"/>
        <rFont val="Calibri"/>
        <charset val="134"/>
      </rPr>
      <t>Jeffrey</t>
    </r>
    <r>
      <rPr>
        <sz val="11"/>
        <color rgb="FF000000"/>
        <rFont val="Calibri"/>
        <charset val="134"/>
      </rPr>
      <t xml:space="preserve"> Transportation Allowance for pick up of Sasakyan Back and forth, Car Rental Fee,Gasoline Allowance,Car Rental Fee 12,000/4</t>
    </r>
  </si>
  <si>
    <t>07.04.24</t>
  </si>
  <si>
    <r>
      <rPr>
        <sz val="11"/>
        <color rgb="FF000000"/>
        <rFont val="Calibri"/>
        <charset val="134"/>
      </rPr>
      <t xml:space="preserve">e-PR-2585BM Payment for V3 Smart Tech. Billing Buildmart Ph Technologies Inc. Note: Charge to </t>
    </r>
    <r>
      <rPr>
        <b/>
        <sz val="11"/>
        <color rgb="FF000000"/>
        <rFont val="Calibri"/>
        <charset val="134"/>
      </rPr>
      <t>Rizza Angela Olea</t>
    </r>
  </si>
  <si>
    <t>07.10.24</t>
  </si>
  <si>
    <r>
      <rPr>
        <sz val="11"/>
        <color rgb="FF000000"/>
        <rFont val="Calibri"/>
        <charset val="134"/>
      </rPr>
      <t xml:space="preserve">e-PR-1355HR Cash Advance for </t>
    </r>
    <r>
      <rPr>
        <b/>
        <sz val="11"/>
        <color rgb="FF000000"/>
        <rFont val="Calibri"/>
        <charset val="134"/>
      </rPr>
      <t>Fernando Rili</t>
    </r>
    <r>
      <rPr>
        <sz val="11"/>
        <color rgb="FF000000"/>
        <rFont val="Calibri"/>
        <charset val="134"/>
      </rPr>
      <t xml:space="preserve"> with 3% interest</t>
    </r>
  </si>
  <si>
    <r>
      <rPr>
        <sz val="11"/>
        <color rgb="FF000000"/>
        <rFont val="Calibri"/>
        <charset val="134"/>
      </rPr>
      <t xml:space="preserve">e-PR-940HR Cash advance of </t>
    </r>
    <r>
      <rPr>
        <b/>
        <sz val="11"/>
        <color rgb="FF000000"/>
        <rFont val="Calibri"/>
        <charset val="134"/>
      </rPr>
      <t>Patric Pagaspas</t>
    </r>
    <r>
      <rPr>
        <sz val="11"/>
        <color rgb="FF000000"/>
        <rFont val="Calibri"/>
        <charset val="134"/>
      </rPr>
      <t xml:space="preserve"> (Boom Truck-Driver) - 2,000.00</t>
    </r>
  </si>
  <si>
    <r>
      <rPr>
        <sz val="11"/>
        <color rgb="FF000000"/>
        <rFont val="Calibri"/>
        <charset val="134"/>
      </rPr>
      <t xml:space="preserve">e-PR-940HR Cash advance of </t>
    </r>
    <r>
      <rPr>
        <b/>
        <sz val="11"/>
        <color rgb="FF000000"/>
        <rFont val="Calibri"/>
        <charset val="134"/>
      </rPr>
      <t>Reche Rosaoro</t>
    </r>
    <r>
      <rPr>
        <sz val="11"/>
        <color rgb="FF000000"/>
        <rFont val="Calibri"/>
        <charset val="134"/>
      </rPr>
      <t xml:space="preserve"> (Boom Truck-Helper) - 1,000.00</t>
    </r>
  </si>
  <si>
    <r>
      <rPr>
        <sz val="11"/>
        <color theme="1"/>
        <rFont val="Calibri"/>
        <charset val="134"/>
      </rPr>
      <t>e-PR-1407HR Cash Advance for</t>
    </r>
    <r>
      <rPr>
        <b/>
        <sz val="11"/>
        <color theme="1"/>
        <rFont val="Calibri"/>
        <charset val="134"/>
      </rPr>
      <t xml:space="preserve"> ROLANDO DELIS</t>
    </r>
    <r>
      <rPr>
        <sz val="11"/>
        <color theme="1"/>
        <rFont val="Calibri"/>
        <charset val="134"/>
      </rPr>
      <t xml:space="preserve"> with 3% interest/month</t>
    </r>
  </si>
  <si>
    <t>9.6.24</t>
  </si>
  <si>
    <t xml:space="preserve">e-PR-1401HR Note: Charge to Christian Billones 7/31/2024 - 7/30/2024 Philippine Air - UP3XKV,Pasay Transportation allowance going to Centerpoint </t>
  </si>
  <si>
    <t xml:space="preserve">e-PR-1401HR Note: Charge to Robert Peligrino 7/31/2024 - 7/30/2024 Philippine Air - UP3XKV,Pasay Transportation allowance going to Centerpoint </t>
  </si>
  <si>
    <r>
      <rPr>
        <sz val="11"/>
        <color rgb="FF000000"/>
        <rFont val="Calibri"/>
        <charset val="134"/>
      </rPr>
      <t xml:space="preserve">Charge to </t>
    </r>
    <r>
      <rPr>
        <b/>
        <sz val="11"/>
        <color rgb="FF000000"/>
        <rFont val="Calibri"/>
        <charset val="134"/>
      </rPr>
      <t>Jestoni Rellona</t>
    </r>
    <r>
      <rPr>
        <sz val="11"/>
        <color rgb="FF000000"/>
        <rFont val="Calibri"/>
        <charset val="134"/>
      </rPr>
      <t xml:space="preserve"> and</t>
    </r>
    <r>
      <rPr>
        <b/>
        <sz val="11"/>
        <color rgb="FF000000"/>
        <rFont val="Calibri"/>
        <charset val="134"/>
      </rPr>
      <t xml:space="preserve"> </t>
    </r>
    <r>
      <rPr>
        <sz val="11"/>
        <color rgb="FF000000"/>
        <rFont val="Calibri"/>
        <charset val="134"/>
      </rPr>
      <t>Glenda Carmona due to late e-PR Charge to bonuses and incentives under e-PR-3005SC, e-PR-3014SC, e-PR-3037SC, e-PR-3067SC, e-PR-3081SC - 5,200.00/2 = 2,600.00 each</t>
    </r>
  </si>
  <si>
    <t>Browsing ChargesTel.consumption (06/16/24-07/15/24) mobile#09176228086account#1136599290Bill#20-Abby</t>
  </si>
  <si>
    <t>8.20.24</t>
  </si>
  <si>
    <r>
      <rPr>
        <sz val="11"/>
        <color rgb="FF000000"/>
        <rFont val="Calibri"/>
        <charset val="134"/>
      </rPr>
      <t xml:space="preserve">e-PR-1510HR Cash Advances for </t>
    </r>
    <r>
      <rPr>
        <b/>
        <sz val="11"/>
        <color rgb="FF000000"/>
        <rFont val="Calibri"/>
        <charset val="134"/>
      </rPr>
      <t>Edgen Ebalde</t>
    </r>
    <r>
      <rPr>
        <sz val="11"/>
        <color rgb="FF000000"/>
        <rFont val="Calibri"/>
        <charset val="134"/>
      </rPr>
      <t xml:space="preserve"> - going to warehouse Bacolod - Php 3,000</t>
    </r>
  </si>
  <si>
    <t>8.23.24</t>
  </si>
  <si>
    <r>
      <rPr>
        <sz val="11"/>
        <color rgb="FF000000"/>
        <rFont val="Calibri"/>
        <charset val="134"/>
      </rPr>
      <t xml:space="preserve">To charge </t>
    </r>
    <r>
      <rPr>
        <b/>
        <sz val="11"/>
        <color rgb="FF000000"/>
        <rFont val="Calibri"/>
        <charset val="134"/>
      </rPr>
      <t>Lilet Tandingan</t>
    </r>
    <r>
      <rPr>
        <sz val="11"/>
        <color rgb="FF000000"/>
        <rFont val="Calibri"/>
        <charset val="134"/>
      </rPr>
      <t xml:space="preserve"> for unpaid balance to Nippon due to unapproved discount amounting P76,466.57 (split with company and Richelle Latoja)</t>
    </r>
  </si>
  <si>
    <r>
      <rPr>
        <sz val="11"/>
        <color rgb="FF000000"/>
        <rFont val="Calibri"/>
        <charset val="134"/>
      </rPr>
      <t xml:space="preserve">To charge </t>
    </r>
    <r>
      <rPr>
        <b/>
        <sz val="11"/>
        <color rgb="FF000000"/>
        <rFont val="Calibri"/>
        <charset val="134"/>
      </rPr>
      <t>Richelle Latoja</t>
    </r>
    <r>
      <rPr>
        <sz val="11"/>
        <color rgb="FF000000"/>
        <rFont val="Calibri"/>
        <charset val="134"/>
      </rPr>
      <t xml:space="preserve"> for unpaid balance to Nippon due to unapproved discount amounting P76,466.57 (split with company and Lilet Tandingan)</t>
    </r>
  </si>
  <si>
    <r>
      <rPr>
        <sz val="11"/>
        <color rgb="FF000000"/>
        <rFont val="Calibri"/>
        <charset val="134"/>
      </rPr>
      <t xml:space="preserve">Charge to </t>
    </r>
    <r>
      <rPr>
        <b/>
        <sz val="11"/>
        <color rgb="FF000000"/>
        <rFont val="Calibri"/>
        <charset val="134"/>
      </rPr>
      <t>Junrell Pitoc</t>
    </r>
    <r>
      <rPr>
        <sz val="11"/>
        <color rgb="FF000000"/>
        <rFont val="Calibri"/>
        <charset val="134"/>
      </rPr>
      <t xml:space="preserve"> Subcriptions and Downloads Tel.consumption (07/16/24-08/15/24) mobile#09173159494account#1145865739 Bill#12- Junrell</t>
    </r>
  </si>
  <si>
    <r>
      <rPr>
        <sz val="11"/>
        <color rgb="FF000000"/>
        <rFont val="Calibri"/>
        <charset val="134"/>
      </rPr>
      <t xml:space="preserve">e-PR-1667HR Cash Advance of </t>
    </r>
    <r>
      <rPr>
        <b/>
        <sz val="11"/>
        <color rgb="FF000000"/>
        <rFont val="Calibri"/>
        <charset val="134"/>
      </rPr>
      <t xml:space="preserve">Alliah Bianca Lom-oc </t>
    </r>
    <r>
      <rPr>
        <sz val="11"/>
        <color rgb="FF000000"/>
        <rFont val="Calibri"/>
        <charset val="134"/>
      </rPr>
      <t>for lodging allowance P12,000.00</t>
    </r>
  </si>
  <si>
    <t>Charge to Redney Lom-oc Puregold expenses for team building 2024 (August 16-17, 2024)</t>
  </si>
  <si>
    <t xml:space="preserve">ZOUP CORPORATION </t>
  </si>
  <si>
    <r>
      <rPr>
        <sz val="11"/>
        <color rgb="FF000000"/>
        <rFont val="Calibri"/>
        <charset val="134"/>
      </rPr>
      <t xml:space="preserve">Charge 1 unit of phone to </t>
    </r>
    <r>
      <rPr>
        <b/>
        <sz val="11"/>
        <color rgb="FF000000"/>
        <rFont val="Calibri"/>
        <charset val="134"/>
      </rPr>
      <t>Veronica</t>
    </r>
    <r>
      <rPr>
        <sz val="11"/>
        <color rgb="FF000000"/>
        <rFont val="Calibri"/>
        <charset val="134"/>
      </rPr>
      <t xml:space="preserve"> Coordinator of Zoup worth P13,990 less depreciation value of P1,198= P 12,792</t>
    </r>
  </si>
  <si>
    <r>
      <rPr>
        <sz val="11"/>
        <color rgb="FF000000"/>
        <rFont val="Calibri"/>
        <charset val="134"/>
      </rPr>
      <t xml:space="preserve">gs#002491/002321/002313/002312/002306/002304/002305/002309/002307/002308/002310 CHARGE TO </t>
    </r>
    <r>
      <rPr>
        <b/>
        <sz val="11"/>
        <color rgb="FF000000"/>
        <rFont val="Calibri"/>
        <charset val="134"/>
      </rPr>
      <t>ROGELIO CABALLERO</t>
    </r>
    <r>
      <rPr>
        <sz val="11"/>
        <color rgb="FF000000"/>
        <rFont val="Calibri"/>
        <charset val="134"/>
      </rPr>
      <t xml:space="preserve"> (CHARGE TO INCENTIVE AND COMMISSION)</t>
    </r>
  </si>
  <si>
    <t>Php 2,106,898.91</t>
  </si>
  <si>
    <r>
      <rPr>
        <sz val="10"/>
        <color theme="1"/>
        <rFont val="Arial"/>
        <charset val="134"/>
      </rPr>
      <t>Browsing Charges Tel.consumption (06/06/24-07/5/24) mobile#09176338928account#1125328177Bill#28-</t>
    </r>
    <r>
      <rPr>
        <b/>
        <sz val="10"/>
        <color theme="1"/>
        <rFont val="Arial"/>
        <charset val="134"/>
      </rPr>
      <t xml:space="preserve"> Katherine omoy</t>
    </r>
  </si>
  <si>
    <r>
      <rPr>
        <sz val="10"/>
        <color theme="1"/>
        <rFont val="Arial"/>
        <charset val="134"/>
      </rPr>
      <t xml:space="preserve">To charge the difference of customer Escallantes Motorparts to </t>
    </r>
    <r>
      <rPr>
        <b/>
        <sz val="10"/>
        <color theme="1"/>
        <rFont val="Arial"/>
        <charset val="134"/>
      </rPr>
      <t>Jemelyn Rivera</t>
    </r>
  </si>
  <si>
    <r>
      <rPr>
        <sz val="10"/>
        <color theme="1"/>
        <rFont val="Arial"/>
        <charset val="134"/>
      </rPr>
      <t xml:space="preserve">To charge price difference of customer A&amp;P Motorparts to </t>
    </r>
    <r>
      <rPr>
        <b/>
        <sz val="10"/>
        <color theme="1"/>
        <rFont val="Arial"/>
        <charset val="134"/>
      </rPr>
      <t>Jemelyn Rivera</t>
    </r>
  </si>
  <si>
    <r>
      <rPr>
        <sz val="10"/>
        <color theme="1"/>
        <rFont val="Arial"/>
        <charset val="134"/>
      </rPr>
      <t xml:space="preserve">To charge unpaid payment of customer Ayie Motorcycle parts to </t>
    </r>
    <r>
      <rPr>
        <b/>
        <sz val="10"/>
        <color theme="1"/>
        <rFont val="Arial"/>
        <charset val="134"/>
      </rPr>
      <t>Jemelyn Rivera</t>
    </r>
  </si>
  <si>
    <r>
      <rPr>
        <sz val="10"/>
        <color theme="1"/>
        <rFont val="Arial"/>
        <charset val="134"/>
      </rPr>
      <t xml:space="preserve">Charge to forklift operator </t>
    </r>
    <r>
      <rPr>
        <b/>
        <sz val="10"/>
        <color theme="1"/>
        <rFont val="Arial"/>
        <charset val="134"/>
      </rPr>
      <t>Reymund Burda</t>
    </r>
    <r>
      <rPr>
        <sz val="10"/>
        <color theme="1"/>
        <rFont val="Arial"/>
        <charset val="134"/>
      </rPr>
      <t xml:space="preserve"> at Bacolod Commercial warehouse 4pcs of Duo Classic SG 5L @ 1103/pc</t>
    </r>
  </si>
  <si>
    <t xml:space="preserve"> </t>
  </si>
  <si>
    <t>06.13.24</t>
  </si>
  <si>
    <r>
      <rPr>
        <sz val="10"/>
        <color theme="1"/>
        <rFont val="Arial"/>
        <charset val="134"/>
      </rPr>
      <t>e-PR-1241HR CA for</t>
    </r>
    <r>
      <rPr>
        <b/>
        <sz val="10"/>
        <color theme="1"/>
        <rFont val="Arial"/>
        <charset val="134"/>
      </rPr>
      <t xml:space="preserve"> Dennis De La Calzada</t>
    </r>
  </si>
  <si>
    <r>
      <rPr>
        <sz val="10"/>
        <color rgb="FF000000"/>
        <rFont val="Arial"/>
        <charset val="134"/>
        <scheme val="minor"/>
      </rPr>
      <t xml:space="preserve">Charge to Driver </t>
    </r>
    <r>
      <rPr>
        <b/>
        <sz val="10"/>
        <color rgb="FF000000"/>
        <rFont val="Arial"/>
        <charset val="134"/>
        <scheme val="minor"/>
      </rPr>
      <t>George Manaytay</t>
    </r>
    <r>
      <rPr>
        <sz val="10"/>
        <color rgb="FF000000"/>
        <rFont val="Arial"/>
        <charset val="134"/>
        <scheme val="minor"/>
      </rPr>
      <t xml:space="preserve"> and Rheymar Hilot 128 bags Republic Type 1T hardened cement @170/bag amounting P21,760 under PO6436 LO32372408 - SO21207576 delivered at Bacolod warehouse</t>
    </r>
  </si>
  <si>
    <t>driver trailer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</si>
</sst>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0.00;\(#,##0.00\)"/>
    <numFmt numFmtId="177" formatCode="mm/dd/yy"/>
    <numFmt numFmtId="178" formatCode="m/d/yy"/>
    <numFmt numFmtId="179" formatCode="_(&quot;$&quot;* #,##0.00_);_(&quot;$&quot;* \(#,##0.00\);_(&quot;$&quot;* &quot;-&quot;??_);_(@_)"/>
    <numFmt numFmtId="180" formatCode="mm/dd/yyyy"/>
    <numFmt numFmtId="181" formatCode="m/d/yyyy"/>
  </numFmts>
  <fonts count="37">
    <font>
      <sz val="10"/>
      <color rgb="FF000000"/>
      <name val="Arial"/>
      <charset val="134"/>
      <scheme val="minor"/>
    </font>
    <font>
      <sz val="10"/>
      <color theme="1"/>
      <name val="Arial"/>
      <charset val="134"/>
      <scheme val="minor"/>
    </font>
    <font>
      <b/>
      <sz val="10"/>
      <color theme="1"/>
      <name val="Arial"/>
      <charset val="134"/>
      <scheme val="minor"/>
    </font>
    <font>
      <b/>
      <sz val="10"/>
      <color rgb="FF000000"/>
      <name val="Arial"/>
      <charset val="134"/>
      <scheme val="minor"/>
    </font>
    <font>
      <b/>
      <sz val="11"/>
      <color rgb="FF000000"/>
      <name val="Calibri"/>
      <charset val="134"/>
    </font>
    <font>
      <sz val="11"/>
      <color rgb="FF000000"/>
      <name val="Calibri"/>
      <charset val="134"/>
    </font>
    <font>
      <b/>
      <i/>
      <sz val="11"/>
      <color rgb="FF000000"/>
      <name val="Calibri"/>
      <charset val="134"/>
    </font>
    <font>
      <sz val="11"/>
      <color theme="5"/>
      <name val="Calibri"/>
      <charset val="134"/>
    </font>
    <font>
      <sz val="11"/>
      <color rgb="FFFF0000"/>
      <name val="Calibri"/>
      <charset val="134"/>
    </font>
    <font>
      <sz val="11"/>
      <color rgb="FFEA4335"/>
      <name val="Calibri"/>
      <charset val="134"/>
    </font>
    <font>
      <sz val="11"/>
      <color theme="1"/>
      <name val="Calibri"/>
      <charset val="134"/>
    </font>
    <font>
      <sz val="11"/>
      <color rgb="FF222222"/>
      <name val="Calibri"/>
      <charset val="134"/>
    </font>
    <font>
      <b/>
      <sz val="11"/>
      <color rgb="FF222222"/>
      <name val="Calibri"/>
      <charset val="134"/>
    </font>
    <font>
      <b/>
      <sz val="11"/>
      <color theme="1"/>
      <name val="Calibri"/>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0"/>
      <color theme="1"/>
      <name val="Arial"/>
      <charset val="134"/>
    </font>
    <font>
      <b/>
      <sz val="10"/>
      <color theme="1"/>
      <name val="Arial"/>
      <charset val="134"/>
    </font>
    <font>
      <b/>
      <sz val="11"/>
      <color rgb="FFFF0000"/>
      <name val="Calibri"/>
      <charset val="134"/>
    </font>
  </fonts>
  <fills count="39">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rgb="FFFF0000"/>
        <bgColor indexed="64"/>
      </patternFill>
    </fill>
    <fill>
      <patternFill patternType="solid">
        <fgColor rgb="FF00B0F0"/>
        <bgColor rgb="FF00B0F0"/>
      </patternFill>
    </fill>
    <fill>
      <patternFill patternType="solid">
        <fgColor rgb="FF00B050"/>
        <bgColor rgb="FF00B050"/>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8"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9" borderId="14" applyNumberFormat="0" applyAlignment="0" applyProtection="0">
      <alignment vertical="center"/>
    </xf>
    <xf numFmtId="0" fontId="24" fillId="10" borderId="15" applyNumberFormat="0" applyAlignment="0" applyProtection="0">
      <alignment vertical="center"/>
    </xf>
    <xf numFmtId="0" fontId="25" fillId="10" borderId="14" applyNumberFormat="0" applyAlignment="0" applyProtection="0">
      <alignment vertical="center"/>
    </xf>
    <xf numFmtId="0" fontId="26" fillId="11"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3" fillId="36" borderId="0" applyNumberFormat="0" applyBorder="0" applyAlignment="0" applyProtection="0">
      <alignment vertical="center"/>
    </xf>
    <xf numFmtId="0" fontId="33" fillId="37" borderId="0" applyNumberFormat="0" applyBorder="0" applyAlignment="0" applyProtection="0">
      <alignment vertical="center"/>
    </xf>
    <xf numFmtId="0" fontId="32" fillId="38" borderId="0" applyNumberFormat="0" applyBorder="0" applyAlignment="0" applyProtection="0">
      <alignment vertical="center"/>
    </xf>
  </cellStyleXfs>
  <cellXfs count="131">
    <xf numFmtId="0" fontId="0" fillId="0" borderId="0" xfId="0" applyFont="1" applyAlignment="1"/>
    <xf numFmtId="43" fontId="0" fillId="0" borderId="0" xfId="1" applyFont="1" applyAlignment="1"/>
    <xf numFmtId="0" fontId="1" fillId="0" borderId="1" xfId="0" applyFont="1" applyBorder="1" applyAlignment="1"/>
    <xf numFmtId="43" fontId="1" fillId="0" borderId="1" xfId="1" applyFont="1" applyBorder="1" applyAlignment="1"/>
    <xf numFmtId="43" fontId="2" fillId="2" borderId="1" xfId="1" applyFont="1" applyFill="1" applyBorder="1" applyAlignment="1"/>
    <xf numFmtId="0" fontId="0" fillId="0" borderId="2" xfId="0" applyFont="1" applyBorder="1" applyAlignment="1"/>
    <xf numFmtId="43" fontId="0" fillId="0" borderId="2" xfId="1" applyFont="1" applyBorder="1" applyAlignment="1"/>
    <xf numFmtId="43" fontId="3" fillId="3" borderId="2" xfId="1" applyFont="1" applyFill="1" applyBorder="1" applyAlignment="1"/>
    <xf numFmtId="0" fontId="4" fillId="0" borderId="0" xfId="0" applyFont="1" applyAlignment="1">
      <alignment horizontal="left"/>
    </xf>
    <xf numFmtId="0" fontId="5" fillId="0" borderId="0" xfId="0" applyFont="1" applyAlignment="1"/>
    <xf numFmtId="176" fontId="5" fillId="0" borderId="0" xfId="0" applyNumberFormat="1" applyFont="1" applyAlignment="1"/>
    <xf numFmtId="4" fontId="5" fillId="0" borderId="0" xfId="0" applyNumberFormat="1" applyFont="1" applyAlignment="1"/>
    <xf numFmtId="177" fontId="5" fillId="0" borderId="1" xfId="0" applyNumberFormat="1" applyFont="1" applyBorder="1" applyAlignment="1">
      <alignment horizontal="left"/>
    </xf>
    <xf numFmtId="0" fontId="5" fillId="0" borderId="1" xfId="0" applyFont="1" applyBorder="1" applyAlignment="1"/>
    <xf numFmtId="176" fontId="5" fillId="0" borderId="1" xfId="0" applyNumberFormat="1" applyFont="1" applyBorder="1" applyAlignment="1">
      <alignment horizontal="right"/>
    </xf>
    <xf numFmtId="4" fontId="5" fillId="0" borderId="1" xfId="0" applyNumberFormat="1" applyFont="1" applyBorder="1" applyAlignment="1">
      <alignment horizontal="right"/>
    </xf>
    <xf numFmtId="0" fontId="5" fillId="0" borderId="0" xfId="0" applyFont="1" applyAlignment="1">
      <alignment horizontal="left"/>
    </xf>
    <xf numFmtId="4" fontId="4" fillId="2" borderId="1" xfId="0" applyNumberFormat="1" applyFont="1" applyFill="1" applyBorder="1" applyAlignment="1">
      <alignment horizontal="right"/>
    </xf>
    <xf numFmtId="178" fontId="5" fillId="0" borderId="1" xfId="0" applyNumberFormat="1" applyFont="1" applyBorder="1" applyAlignment="1">
      <alignment horizontal="left"/>
    </xf>
    <xf numFmtId="176" fontId="5" fillId="0" borderId="1" xfId="0" applyNumberFormat="1" applyFont="1" applyBorder="1" applyAlignment="1"/>
    <xf numFmtId="176" fontId="1" fillId="0" borderId="0" xfId="0" applyNumberFormat="1" applyFont="1"/>
    <xf numFmtId="4" fontId="1" fillId="0" borderId="0" xfId="0" applyNumberFormat="1" applyFont="1"/>
    <xf numFmtId="0" fontId="1" fillId="0" borderId="1" xfId="0" applyFont="1" applyBorder="1" applyAlignment="1">
      <alignment horizontal="left"/>
    </xf>
    <xf numFmtId="176" fontId="1" fillId="0" borderId="1" xfId="0" applyNumberFormat="1" applyFont="1" applyBorder="1" applyAlignment="1"/>
    <xf numFmtId="4" fontId="1" fillId="0" borderId="1" xfId="0" applyNumberFormat="1" applyFont="1" applyBorder="1" applyAlignment="1"/>
    <xf numFmtId="0" fontId="1" fillId="0" borderId="0" xfId="0" applyFont="1" applyAlignment="1">
      <alignment horizontal="left"/>
    </xf>
    <xf numFmtId="0" fontId="1" fillId="0" borderId="0" xfId="0" applyFont="1" applyAlignment="1"/>
    <xf numFmtId="176" fontId="1" fillId="0" borderId="0" xfId="0" applyNumberFormat="1" applyFont="1" applyAlignment="1"/>
    <xf numFmtId="4" fontId="2" fillId="2" borderId="0" xfId="0" applyNumberFormat="1" applyFont="1" applyFill="1" applyAlignment="1"/>
    <xf numFmtId="4" fontId="2" fillId="2" borderId="1" xfId="0" applyNumberFormat="1" applyFont="1" applyFill="1" applyBorder="1"/>
    <xf numFmtId="4" fontId="2" fillId="2" borderId="1" xfId="0" applyNumberFormat="1" applyFont="1" applyFill="1" applyBorder="1" applyAlignment="1"/>
    <xf numFmtId="0" fontId="5" fillId="4" borderId="0" xfId="0" applyFont="1" applyFill="1" applyAlignment="1"/>
    <xf numFmtId="43" fontId="5" fillId="0" borderId="0" xfId="1" applyFont="1" applyAlignment="1"/>
    <xf numFmtId="0" fontId="5" fillId="0" borderId="3" xfId="0" applyFont="1" applyBorder="1" applyAlignment="1">
      <alignment horizontal="left"/>
    </xf>
    <xf numFmtId="0" fontId="6" fillId="0" borderId="3" xfId="0" applyFont="1" applyBorder="1" applyAlignment="1"/>
    <xf numFmtId="43" fontId="5" fillId="0" borderId="3" xfId="1" applyFont="1" applyBorder="1" applyAlignment="1"/>
    <xf numFmtId="0" fontId="7" fillId="0" borderId="0" xfId="0" applyFont="1" applyAlignment="1"/>
    <xf numFmtId="0" fontId="5" fillId="0" borderId="3" xfId="0" applyFont="1" applyBorder="1" applyAlignment="1"/>
    <xf numFmtId="43" fontId="4" fillId="5" borderId="3" xfId="1" applyFont="1" applyFill="1" applyBorder="1" applyAlignment="1"/>
    <xf numFmtId="43" fontId="4" fillId="6" borderId="1" xfId="1" applyFont="1" applyFill="1" applyBorder="1" applyAlignment="1"/>
    <xf numFmtId="0" fontId="5" fillId="0" borderId="1" xfId="0" applyFont="1" applyBorder="1" applyAlignment="1">
      <alignment horizontal="left"/>
    </xf>
    <xf numFmtId="43" fontId="5" fillId="0" borderId="1" xfId="1" applyFont="1" applyBorder="1" applyAlignment="1">
      <alignment horizontal="right"/>
    </xf>
    <xf numFmtId="43" fontId="4" fillId="2" borderId="4" xfId="1" applyFont="1" applyFill="1" applyBorder="1" applyAlignment="1">
      <alignment horizontal="right"/>
    </xf>
    <xf numFmtId="43" fontId="4" fillId="2" borderId="1" xfId="1" applyFont="1" applyFill="1" applyBorder="1" applyAlignment="1">
      <alignment horizontal="right"/>
    </xf>
    <xf numFmtId="0" fontId="8" fillId="0" borderId="1" xfId="0" applyFont="1" applyBorder="1" applyAlignment="1"/>
    <xf numFmtId="0" fontId="5" fillId="0" borderId="5" xfId="0" applyFont="1" applyBorder="1" applyAlignment="1">
      <alignment horizontal="left"/>
    </xf>
    <xf numFmtId="0" fontId="5" fillId="0" borderId="5" xfId="0" applyFont="1" applyBorder="1" applyAlignment="1"/>
    <xf numFmtId="43" fontId="5" fillId="0" borderId="5" xfId="1" applyFont="1" applyBorder="1" applyAlignment="1">
      <alignment horizontal="right"/>
    </xf>
    <xf numFmtId="0" fontId="5" fillId="0" borderId="2" xfId="0" applyFont="1" applyBorder="1" applyAlignment="1">
      <alignment horizontal="left"/>
    </xf>
    <xf numFmtId="0" fontId="5" fillId="0" borderId="2" xfId="0" applyFont="1" applyBorder="1" applyAlignment="1"/>
    <xf numFmtId="43" fontId="5" fillId="0" borderId="2" xfId="1" applyFont="1" applyBorder="1" applyAlignment="1">
      <alignment horizontal="right"/>
    </xf>
    <xf numFmtId="43" fontId="5" fillId="0" borderId="2" xfId="1" applyFont="1" applyBorder="1" applyAlignment="1"/>
    <xf numFmtId="43" fontId="5" fillId="0" borderId="2" xfId="1" applyFont="1" applyFill="1" applyBorder="1" applyAlignment="1">
      <alignment horizontal="right"/>
    </xf>
    <xf numFmtId="0" fontId="5" fillId="0" borderId="0" xfId="0" applyFont="1" applyFill="1" applyAlignment="1">
      <alignment horizontal="left"/>
    </xf>
    <xf numFmtId="0" fontId="5" fillId="0" borderId="0" xfId="0" applyFont="1" applyFill="1" applyAlignment="1"/>
    <xf numFmtId="43" fontId="5" fillId="0" borderId="0" xfId="1" applyFont="1" applyFill="1" applyAlignment="1"/>
    <xf numFmtId="43" fontId="5" fillId="0" borderId="0" xfId="1" applyFont="1" applyFill="1" applyAlignment="1">
      <alignment horizontal="right"/>
    </xf>
    <xf numFmtId="43" fontId="4" fillId="2" borderId="0" xfId="1" applyFont="1" applyFill="1" applyAlignment="1">
      <alignment horizontal="right"/>
    </xf>
    <xf numFmtId="0" fontId="7" fillId="7" borderId="0" xfId="0" applyFont="1" applyFill="1" applyAlignment="1"/>
    <xf numFmtId="0" fontId="8" fillId="0" borderId="1" xfId="0" applyFont="1" applyBorder="1" applyAlignment="1">
      <alignment horizontal="left"/>
    </xf>
    <xf numFmtId="43" fontId="8" fillId="0" borderId="1" xfId="1" applyFont="1" applyBorder="1" applyAlignment="1">
      <alignment horizontal="right"/>
    </xf>
    <xf numFmtId="0" fontId="8" fillId="0" borderId="0" xfId="0" applyFont="1" applyAlignment="1"/>
    <xf numFmtId="0" fontId="8" fillId="0" borderId="0" xfId="0" applyFont="1"/>
    <xf numFmtId="43" fontId="5" fillId="0" borderId="3" xfId="1" applyFont="1" applyBorder="1" applyAlignment="1">
      <alignment horizontal="right"/>
    </xf>
    <xf numFmtId="0" fontId="9" fillId="0" borderId="0" xfId="0" applyFont="1" applyAlignment="1"/>
    <xf numFmtId="43" fontId="4" fillId="2" borderId="6" xfId="1" applyFont="1" applyFill="1" applyBorder="1" applyAlignment="1">
      <alignment horizontal="right"/>
    </xf>
    <xf numFmtId="0" fontId="5" fillId="0" borderId="5" xfId="0" applyFont="1" applyFill="1" applyBorder="1" applyAlignment="1">
      <alignment horizontal="left"/>
    </xf>
    <xf numFmtId="0" fontId="5" fillId="0" borderId="5" xfId="0" applyFont="1" applyFill="1" applyBorder="1" applyAlignment="1"/>
    <xf numFmtId="43" fontId="5" fillId="0" borderId="5" xfId="1" applyFont="1" applyFill="1" applyBorder="1" applyAlignment="1"/>
    <xf numFmtId="43" fontId="5" fillId="0" borderId="5" xfId="1" applyFont="1" applyFill="1" applyBorder="1" applyAlignment="1">
      <alignment horizontal="right"/>
    </xf>
    <xf numFmtId="43" fontId="5" fillId="0" borderId="5" xfId="1" applyFont="1" applyBorder="1" applyAlignment="1"/>
    <xf numFmtId="0" fontId="5" fillId="0" borderId="7" xfId="0" applyFont="1" applyBorder="1" applyAlignment="1"/>
    <xf numFmtId="0" fontId="5" fillId="0" borderId="7" xfId="0" applyFont="1" applyBorder="1" applyAlignment="1">
      <alignment horizontal="left"/>
    </xf>
    <xf numFmtId="0" fontId="5" fillId="0" borderId="8" xfId="0" applyFont="1" applyBorder="1" applyAlignment="1"/>
    <xf numFmtId="0" fontId="5" fillId="0" borderId="9" xfId="0" applyFont="1" applyBorder="1" applyAlignment="1"/>
    <xf numFmtId="43" fontId="5" fillId="0" borderId="1" xfId="1" applyFont="1" applyBorder="1" applyAlignment="1"/>
    <xf numFmtId="0" fontId="5" fillId="0" borderId="5" xfId="0" applyFont="1" applyFill="1" applyBorder="1" applyAlignment="1"/>
    <xf numFmtId="43" fontId="5" fillId="0" borderId="5" xfId="1" applyFont="1" applyFill="1" applyBorder="1" applyAlignment="1"/>
    <xf numFmtId="43" fontId="5" fillId="0" borderId="5" xfId="1" applyFont="1" applyFill="1" applyBorder="1" applyAlignment="1">
      <alignment horizontal="right"/>
    </xf>
    <xf numFmtId="179" fontId="5" fillId="0" borderId="0" xfId="0" applyNumberFormat="1" applyFont="1" applyAlignment="1"/>
    <xf numFmtId="180" fontId="5" fillId="0" borderId="1" xfId="0" applyNumberFormat="1" applyFont="1" applyBorder="1" applyAlignment="1">
      <alignment horizontal="left"/>
    </xf>
    <xf numFmtId="180" fontId="5" fillId="0" borderId="5" xfId="0" applyNumberFormat="1" applyFont="1" applyBorder="1" applyAlignment="1">
      <alignment horizontal="left"/>
    </xf>
    <xf numFmtId="43" fontId="5" fillId="0" borderId="2" xfId="1" applyFont="1" applyFill="1" applyBorder="1" applyAlignment="1"/>
    <xf numFmtId="0" fontId="5" fillId="0" borderId="2" xfId="0" applyFont="1" applyFill="1" applyBorder="1" applyAlignment="1">
      <alignment horizontal="left"/>
    </xf>
    <xf numFmtId="0" fontId="5" fillId="0" borderId="2" xfId="0" applyFont="1" applyFill="1" applyBorder="1" applyAlignment="1"/>
    <xf numFmtId="43" fontId="5" fillId="0" borderId="2" xfId="1" applyFont="1" applyFill="1" applyBorder="1" applyAlignment="1"/>
    <xf numFmtId="43" fontId="5" fillId="0" borderId="2" xfId="1" applyFont="1" applyFill="1" applyBorder="1" applyAlignment="1"/>
    <xf numFmtId="43" fontId="4" fillId="2" borderId="0" xfId="1" applyFont="1" applyFill="1" applyAlignment="1"/>
    <xf numFmtId="43" fontId="4" fillId="0" borderId="1" xfId="1" applyFont="1" applyBorder="1" applyAlignment="1">
      <alignment horizontal="right"/>
    </xf>
    <xf numFmtId="0" fontId="5" fillId="0" borderId="5" xfId="0" applyFont="1" applyFill="1" applyBorder="1" applyAlignment="1">
      <alignment horizontal="left"/>
    </xf>
    <xf numFmtId="0" fontId="7" fillId="0" borderId="0" xfId="0" applyFont="1" applyAlignment="1">
      <alignment horizontal="right"/>
    </xf>
    <xf numFmtId="0" fontId="9" fillId="0" borderId="0" xfId="0" applyFont="1" applyAlignment="1">
      <alignment horizontal="right"/>
    </xf>
    <xf numFmtId="0" fontId="5" fillId="0" borderId="2" xfId="0" applyFont="1" applyFill="1" applyBorder="1" applyAlignment="1">
      <alignment horizontal="left"/>
    </xf>
    <xf numFmtId="0" fontId="5" fillId="0" borderId="2" xfId="0" applyFont="1" applyFill="1" applyBorder="1" applyAlignment="1"/>
    <xf numFmtId="43" fontId="8" fillId="0" borderId="0" xfId="1" applyFont="1" applyAlignment="1"/>
    <xf numFmtId="180" fontId="5" fillId="0" borderId="7" xfId="0" applyNumberFormat="1" applyFont="1" applyBorder="1" applyAlignment="1">
      <alignment horizontal="left"/>
    </xf>
    <xf numFmtId="43" fontId="5" fillId="0" borderId="8" xfId="1" applyFont="1" applyBorder="1" applyAlignment="1">
      <alignment horizontal="right"/>
    </xf>
    <xf numFmtId="43" fontId="4" fillId="2" borderId="9" xfId="1" applyFont="1" applyFill="1" applyBorder="1" applyAlignment="1">
      <alignment horizontal="right"/>
    </xf>
    <xf numFmtId="0" fontId="5" fillId="0" borderId="10" xfId="0" applyFont="1" applyBorder="1" applyAlignment="1"/>
    <xf numFmtId="43" fontId="5" fillId="0" borderId="4" xfId="1" applyFont="1" applyFill="1" applyBorder="1" applyAlignment="1">
      <alignment horizontal="right"/>
    </xf>
    <xf numFmtId="43" fontId="4" fillId="0" borderId="0" xfId="1" applyFont="1" applyAlignment="1"/>
    <xf numFmtId="181" fontId="5" fillId="0" borderId="1" xfId="0" applyNumberFormat="1" applyFont="1" applyBorder="1" applyAlignment="1">
      <alignment horizontal="left"/>
    </xf>
    <xf numFmtId="43" fontId="10" fillId="0" borderId="0" xfId="1" applyFont="1" applyAlignment="1"/>
    <xf numFmtId="0" fontId="5" fillId="4" borderId="1" xfId="0" applyFont="1" applyFill="1" applyBorder="1" applyAlignment="1">
      <alignment horizontal="left"/>
    </xf>
    <xf numFmtId="0" fontId="5" fillId="4" borderId="1" xfId="0" applyFont="1" applyFill="1" applyBorder="1" applyAlignment="1"/>
    <xf numFmtId="43" fontId="11" fillId="4" borderId="1" xfId="1" applyFont="1" applyFill="1" applyBorder="1" applyAlignment="1">
      <alignment horizontal="right"/>
    </xf>
    <xf numFmtId="43" fontId="11" fillId="0" borderId="0" xfId="1" applyFont="1" applyAlignment="1">
      <alignment horizontal="right"/>
    </xf>
    <xf numFmtId="43" fontId="12" fillId="2" borderId="0" xfId="1" applyFont="1" applyFill="1" applyAlignment="1">
      <alignment horizontal="right"/>
    </xf>
    <xf numFmtId="43" fontId="4" fillId="2" borderId="1" xfId="1" applyFont="1" applyFill="1" applyBorder="1" applyAlignment="1"/>
    <xf numFmtId="43" fontId="4" fillId="0" borderId="0" xfId="1" applyFont="1" applyAlignment="1">
      <alignment horizontal="right"/>
    </xf>
    <xf numFmtId="43" fontId="5" fillId="4" borderId="1" xfId="1" applyFont="1" applyFill="1" applyBorder="1" applyAlignment="1"/>
    <xf numFmtId="43" fontId="4" fillId="4" borderId="1" xfId="1" applyFont="1" applyFill="1" applyBorder="1" applyAlignment="1">
      <alignment horizontal="right"/>
    </xf>
    <xf numFmtId="0" fontId="7" fillId="4" borderId="0" xfId="0" applyFont="1" applyFill="1" applyAlignment="1"/>
    <xf numFmtId="43" fontId="13" fillId="2" borderId="1" xfId="1" applyFont="1" applyFill="1" applyBorder="1" applyAlignment="1">
      <alignment horizontal="right"/>
    </xf>
    <xf numFmtId="0" fontId="7" fillId="0" borderId="0" xfId="0" applyFont="1" applyAlignment="1">
      <alignment horizontal="left"/>
    </xf>
    <xf numFmtId="4" fontId="5" fillId="0" borderId="0" xfId="0" applyNumberFormat="1" applyFont="1" applyAlignment="1">
      <alignment horizontal="right"/>
    </xf>
    <xf numFmtId="43" fontId="13" fillId="0" borderId="0" xfId="1" applyFont="1" applyAlignment="1">
      <alignment horizontal="right"/>
    </xf>
    <xf numFmtId="0" fontId="10" fillId="0" borderId="0" xfId="0" applyFont="1"/>
    <xf numFmtId="0" fontId="10" fillId="0" borderId="1" xfId="0" applyFont="1" applyBorder="1" applyAlignment="1"/>
    <xf numFmtId="43" fontId="10" fillId="0" borderId="1" xfId="1" applyFont="1" applyBorder="1" applyAlignment="1"/>
    <xf numFmtId="43" fontId="13" fillId="2" borderId="1" xfId="1" applyFont="1" applyFill="1" applyBorder="1" applyAlignment="1"/>
    <xf numFmtId="0" fontId="10" fillId="0" borderId="2" xfId="0" applyFont="1" applyBorder="1" applyAlignment="1">
      <alignment horizontal="left"/>
    </xf>
    <xf numFmtId="43" fontId="10" fillId="0" borderId="2" xfId="1" applyFont="1" applyBorder="1" applyAlignment="1"/>
    <xf numFmtId="43" fontId="10" fillId="0" borderId="2" xfId="1" applyFont="1" applyFill="1" applyBorder="1" applyAlignment="1"/>
    <xf numFmtId="0" fontId="7" fillId="0" borderId="0" xfId="0" applyFont="1"/>
    <xf numFmtId="0" fontId="10" fillId="0" borderId="0" xfId="0" applyFont="1" applyFill="1" applyAlignment="1"/>
    <xf numFmtId="43" fontId="13" fillId="3" borderId="0" xfId="1" applyFont="1" applyFill="1" applyAlignment="1"/>
    <xf numFmtId="43" fontId="4" fillId="3" borderId="5" xfId="1" applyFont="1" applyFill="1" applyBorder="1" applyAlignment="1">
      <alignment horizontal="right"/>
    </xf>
    <xf numFmtId="43" fontId="13" fillId="3" borderId="2" xfId="1" applyFont="1" applyFill="1" applyBorder="1" applyAlignment="1"/>
    <xf numFmtId="0" fontId="10" fillId="0" borderId="0" xfId="0" applyFont="1" applyAlignment="1">
      <alignment horizontal="left"/>
    </xf>
    <xf numFmtId="43" fontId="4" fillId="3" borderId="2" xfId="1" applyFont="1" applyFill="1" applyBorder="1" applyAlignment="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032"/>
  <sheetViews>
    <sheetView tabSelected="1" topLeftCell="A141" workbookViewId="0">
      <selection activeCell="E163" sqref="E163"/>
    </sheetView>
  </sheetViews>
  <sheetFormatPr defaultColWidth="12.6285714285714" defaultRowHeight="15.75" customHeight="1"/>
  <cols>
    <col min="1" max="1" width="12.6285714285714" style="9"/>
    <col min="2" max="2" width="118" style="9" customWidth="1"/>
    <col min="3" max="3" width="20.6285714285714" style="32" customWidth="1"/>
    <col min="4" max="4" width="12.6285714285714" style="32"/>
    <col min="5" max="16384" width="12.6285714285714" style="9"/>
  </cols>
  <sheetData>
    <row r="1" ht="15" spans="1:5">
      <c r="A1" s="33" t="s">
        <v>0</v>
      </c>
      <c r="B1" s="34" t="s">
        <v>1</v>
      </c>
      <c r="C1" s="35"/>
      <c r="D1" s="35"/>
      <c r="E1" s="36"/>
    </row>
    <row r="2" ht="15" spans="1:5">
      <c r="A2" s="33"/>
      <c r="B2" s="37"/>
      <c r="C2" s="38" t="s">
        <v>2</v>
      </c>
      <c r="D2" s="39" t="s">
        <v>3</v>
      </c>
      <c r="E2" s="36"/>
    </row>
    <row r="3" ht="15" spans="1:5">
      <c r="A3" s="40" t="s">
        <v>4</v>
      </c>
      <c r="B3" s="13" t="s">
        <v>5</v>
      </c>
      <c r="C3" s="41">
        <v>7264</v>
      </c>
      <c r="D3" s="41">
        <v>6264.78</v>
      </c>
      <c r="E3" s="36"/>
    </row>
    <row r="4" ht="15" spans="1:5">
      <c r="A4" s="40" t="s">
        <v>6</v>
      </c>
      <c r="B4" s="13" t="s">
        <v>7</v>
      </c>
      <c r="C4" s="41">
        <v>8280</v>
      </c>
      <c r="D4" s="41">
        <v>7430.28</v>
      </c>
      <c r="E4" s="36"/>
    </row>
    <row r="5" ht="15" spans="1:5">
      <c r="A5" s="16"/>
      <c r="D5" s="42">
        <v>13695.06</v>
      </c>
      <c r="E5" s="36"/>
    </row>
    <row r="6" ht="15" spans="1:5">
      <c r="A6" s="16"/>
      <c r="E6" s="36"/>
    </row>
    <row r="7" ht="15" spans="1:5">
      <c r="A7" s="40" t="s">
        <v>8</v>
      </c>
      <c r="B7" s="13" t="s">
        <v>9</v>
      </c>
      <c r="C7" s="41">
        <v>23515</v>
      </c>
      <c r="D7" s="41">
        <v>3</v>
      </c>
      <c r="E7" s="36"/>
    </row>
    <row r="8" ht="15" spans="1:5">
      <c r="A8" s="40" t="s">
        <v>10</v>
      </c>
      <c r="B8" s="13" t="s">
        <v>11</v>
      </c>
      <c r="C8" s="41">
        <v>487.5</v>
      </c>
      <c r="D8" s="41">
        <v>462.5</v>
      </c>
      <c r="E8" s="36"/>
    </row>
    <row r="9" ht="15" spans="1:5">
      <c r="A9" s="16"/>
      <c r="D9" s="43">
        <v>465.5</v>
      </c>
      <c r="E9" s="36"/>
    </row>
    <row r="10" ht="15" spans="1:5">
      <c r="A10" s="16"/>
      <c r="E10" s="36"/>
    </row>
    <row r="11" ht="15" spans="1:5">
      <c r="A11" s="40" t="s">
        <v>12</v>
      </c>
      <c r="B11" s="13" t="s">
        <v>13</v>
      </c>
      <c r="C11" s="41">
        <v>4875</v>
      </c>
      <c r="D11" s="41">
        <v>3175</v>
      </c>
      <c r="E11" s="36"/>
    </row>
    <row r="12" ht="15" spans="1:5">
      <c r="A12" s="40" t="s">
        <v>14</v>
      </c>
      <c r="B12" s="13" t="s">
        <v>15</v>
      </c>
      <c r="C12" s="41">
        <v>3759</v>
      </c>
      <c r="D12" s="41">
        <v>3759</v>
      </c>
      <c r="E12" s="36"/>
    </row>
    <row r="13" ht="15" spans="1:5">
      <c r="A13" s="16"/>
      <c r="D13" s="43">
        <v>6934</v>
      </c>
      <c r="E13" s="36"/>
    </row>
    <row r="14" ht="15" spans="1:5">
      <c r="A14" s="16"/>
      <c r="E14" s="36"/>
    </row>
    <row r="15" ht="15" spans="1:5">
      <c r="A15" s="40" t="s">
        <v>16</v>
      </c>
      <c r="B15" s="13" t="s">
        <v>17</v>
      </c>
      <c r="C15" s="41">
        <v>3000</v>
      </c>
      <c r="D15" s="41">
        <v>2112.24</v>
      </c>
      <c r="E15" s="36"/>
    </row>
    <row r="16" ht="15" spans="1:5">
      <c r="A16" s="40" t="s">
        <v>18</v>
      </c>
      <c r="B16" s="13" t="s">
        <v>19</v>
      </c>
      <c r="C16" s="41">
        <v>3000</v>
      </c>
      <c r="D16" s="41">
        <v>3000</v>
      </c>
      <c r="E16" s="36"/>
    </row>
    <row r="17" ht="15" spans="1:5">
      <c r="A17" s="40" t="s">
        <v>20</v>
      </c>
      <c r="B17" s="13" t="s">
        <v>21</v>
      </c>
      <c r="C17" s="41">
        <v>2708.04</v>
      </c>
      <c r="D17" s="41">
        <v>2708.04</v>
      </c>
      <c r="E17" s="36"/>
    </row>
    <row r="18" ht="15" spans="1:5">
      <c r="A18" s="40" t="s">
        <v>22</v>
      </c>
      <c r="B18" s="13" t="s">
        <v>23</v>
      </c>
      <c r="C18" s="41">
        <v>1339.29</v>
      </c>
      <c r="D18" s="41">
        <v>1339.29</v>
      </c>
      <c r="E18" s="36"/>
    </row>
    <row r="19" ht="15" spans="1:5">
      <c r="A19" s="40" t="s">
        <v>24</v>
      </c>
      <c r="B19" s="13" t="s">
        <v>25</v>
      </c>
      <c r="C19" s="41">
        <v>1339.29</v>
      </c>
      <c r="D19" s="41">
        <v>1339.29</v>
      </c>
      <c r="E19" s="36"/>
    </row>
    <row r="20" ht="15" spans="1:5">
      <c r="A20" s="40" t="s">
        <v>26</v>
      </c>
      <c r="B20" s="13" t="s">
        <v>27</v>
      </c>
      <c r="C20" s="41">
        <v>1340.18</v>
      </c>
      <c r="D20" s="41">
        <v>1340.18</v>
      </c>
      <c r="E20" s="36"/>
    </row>
    <row r="21" ht="15" spans="1:5">
      <c r="A21" s="40" t="s">
        <v>28</v>
      </c>
      <c r="B21" s="13" t="s">
        <v>29</v>
      </c>
      <c r="C21" s="41">
        <v>1339.29</v>
      </c>
      <c r="D21" s="41">
        <v>1339.29</v>
      </c>
      <c r="E21" s="36"/>
    </row>
    <row r="22" ht="15" spans="1:5">
      <c r="A22" s="40" t="s">
        <v>30</v>
      </c>
      <c r="B22" s="13" t="s">
        <v>31</v>
      </c>
      <c r="C22" s="41">
        <v>11990</v>
      </c>
      <c r="D22" s="41">
        <v>2312.26</v>
      </c>
      <c r="E22" s="36"/>
    </row>
    <row r="23" ht="15" spans="1:5">
      <c r="A23" s="40" t="s">
        <v>32</v>
      </c>
      <c r="B23" s="13" t="s">
        <v>33</v>
      </c>
      <c r="C23" s="41">
        <v>5150</v>
      </c>
      <c r="D23" s="41">
        <v>650</v>
      </c>
      <c r="E23" s="36"/>
    </row>
    <row r="24" ht="15" spans="1:5">
      <c r="A24" s="40" t="s">
        <v>34</v>
      </c>
      <c r="B24" s="13" t="s">
        <v>35</v>
      </c>
      <c r="C24" s="41">
        <v>1330.24</v>
      </c>
      <c r="D24" s="41">
        <v>1330.24</v>
      </c>
      <c r="E24" s="36"/>
    </row>
    <row r="25" ht="15" spans="1:5">
      <c r="A25" s="40" t="s">
        <v>36</v>
      </c>
      <c r="B25" s="13" t="s">
        <v>37</v>
      </c>
      <c r="C25" s="41">
        <v>5000</v>
      </c>
      <c r="D25" s="41">
        <v>5000</v>
      </c>
      <c r="E25" s="36"/>
    </row>
    <row r="26" ht="15" spans="1:5">
      <c r="A26" s="40" t="s">
        <v>38</v>
      </c>
      <c r="B26" s="13" t="s">
        <v>39</v>
      </c>
      <c r="C26" s="41">
        <v>396.02</v>
      </c>
      <c r="D26" s="41">
        <v>396.02</v>
      </c>
      <c r="E26" s="36"/>
    </row>
    <row r="27" ht="15" spans="1:5">
      <c r="A27" s="40" t="s">
        <v>40</v>
      </c>
      <c r="B27" s="13" t="s">
        <v>41</v>
      </c>
      <c r="C27" s="41">
        <v>3000</v>
      </c>
      <c r="D27" s="41">
        <v>3000</v>
      </c>
      <c r="E27" s="36"/>
    </row>
    <row r="28" ht="15" spans="1:5">
      <c r="A28" s="40" t="s">
        <v>42</v>
      </c>
      <c r="B28" s="13" t="s">
        <v>43</v>
      </c>
      <c r="C28" s="41">
        <v>1339.29</v>
      </c>
      <c r="D28" s="41">
        <v>1339.29</v>
      </c>
      <c r="E28" s="36"/>
    </row>
    <row r="29" ht="15" spans="1:5">
      <c r="A29" s="40" t="s">
        <v>44</v>
      </c>
      <c r="B29" s="13" t="s">
        <v>45</v>
      </c>
      <c r="C29" s="41">
        <v>1339.29</v>
      </c>
      <c r="D29" s="41">
        <v>1339.29</v>
      </c>
      <c r="E29" s="36"/>
    </row>
    <row r="30" ht="15" spans="1:5">
      <c r="A30" s="40" t="s">
        <v>46</v>
      </c>
      <c r="B30" s="13" t="s">
        <v>47</v>
      </c>
      <c r="C30" s="41">
        <v>369.12</v>
      </c>
      <c r="D30" s="41">
        <v>369.12</v>
      </c>
      <c r="E30" s="36"/>
    </row>
    <row r="31" ht="15" spans="1:5">
      <c r="A31" s="16"/>
      <c r="D31" s="43">
        <v>28914.55</v>
      </c>
      <c r="E31" s="36"/>
    </row>
    <row r="32" ht="15" spans="1:5">
      <c r="A32" s="16"/>
      <c r="E32" s="36"/>
    </row>
    <row r="33" ht="15" spans="1:5">
      <c r="A33" s="40" t="s">
        <v>48</v>
      </c>
      <c r="B33" s="44" t="s">
        <v>49</v>
      </c>
      <c r="C33" s="41">
        <v>100</v>
      </c>
      <c r="D33" s="41">
        <v>100</v>
      </c>
      <c r="E33" s="36"/>
    </row>
    <row r="34" ht="15" spans="1:5">
      <c r="A34" s="40" t="s">
        <v>50</v>
      </c>
      <c r="B34" s="13" t="s">
        <v>51</v>
      </c>
      <c r="C34" s="41">
        <v>1170.48</v>
      </c>
      <c r="D34" s="41">
        <v>170.48</v>
      </c>
      <c r="E34" s="36"/>
    </row>
    <row r="35" ht="15" spans="1:5">
      <c r="A35" s="40" t="s">
        <v>52</v>
      </c>
      <c r="B35" s="13" t="s">
        <v>53</v>
      </c>
      <c r="C35" s="41">
        <v>2605.04</v>
      </c>
      <c r="D35" s="41">
        <v>605.04</v>
      </c>
      <c r="E35" s="36"/>
    </row>
    <row r="36" ht="15" spans="1:5">
      <c r="A36" s="40" t="s">
        <v>54</v>
      </c>
      <c r="B36" s="13" t="s">
        <v>55</v>
      </c>
      <c r="C36" s="41">
        <v>660</v>
      </c>
      <c r="D36" s="41">
        <v>660</v>
      </c>
      <c r="E36" s="36"/>
    </row>
    <row r="37" ht="15" spans="1:5">
      <c r="A37" s="40" t="s">
        <v>56</v>
      </c>
      <c r="B37" s="13" t="s">
        <v>57</v>
      </c>
      <c r="C37" s="41">
        <v>9261</v>
      </c>
      <c r="D37" s="41">
        <v>9261</v>
      </c>
      <c r="E37" s="36"/>
    </row>
    <row r="38" ht="15" spans="1:5">
      <c r="A38" s="40" t="s">
        <v>58</v>
      </c>
      <c r="B38" s="13" t="s">
        <v>59</v>
      </c>
      <c r="C38" s="41">
        <v>5600</v>
      </c>
      <c r="D38" s="41">
        <v>5600</v>
      </c>
      <c r="E38" s="36"/>
    </row>
    <row r="39" ht="15" spans="1:5">
      <c r="A39" s="40" t="s">
        <v>60</v>
      </c>
      <c r="B39" s="13" t="s">
        <v>61</v>
      </c>
      <c r="C39" s="41">
        <v>8000</v>
      </c>
      <c r="D39" s="41">
        <v>8000</v>
      </c>
      <c r="E39" s="36"/>
    </row>
    <row r="40" ht="15" spans="1:5">
      <c r="A40" s="40" t="s">
        <v>62</v>
      </c>
      <c r="B40" s="13" t="s">
        <v>63</v>
      </c>
      <c r="C40" s="41">
        <v>2678.58</v>
      </c>
      <c r="D40" s="41">
        <v>2678.58</v>
      </c>
      <c r="E40" s="36"/>
    </row>
    <row r="41" ht="15" spans="1:5">
      <c r="A41" s="40" t="s">
        <v>64</v>
      </c>
      <c r="B41" s="13" t="s">
        <v>65</v>
      </c>
      <c r="C41" s="41">
        <v>2565.7</v>
      </c>
      <c r="D41" s="41">
        <v>2565.7</v>
      </c>
      <c r="E41" s="36"/>
    </row>
    <row r="42" ht="15" spans="1:5">
      <c r="A42" s="45" t="s">
        <v>66</v>
      </c>
      <c r="B42" s="46" t="s">
        <v>67</v>
      </c>
      <c r="C42" s="47">
        <v>2301.11</v>
      </c>
      <c r="D42" s="47">
        <v>2301.11</v>
      </c>
      <c r="E42" s="36"/>
    </row>
    <row r="43" ht="15" spans="1:5">
      <c r="A43" s="48" t="s">
        <v>68</v>
      </c>
      <c r="B43" s="49" t="s">
        <v>69</v>
      </c>
      <c r="C43" s="50">
        <v>172.22</v>
      </c>
      <c r="D43" s="50">
        <v>172.22</v>
      </c>
      <c r="E43" s="36"/>
    </row>
    <row r="44" ht="15" spans="1:5">
      <c r="A44" s="48" t="s">
        <v>70</v>
      </c>
      <c r="B44" s="49" t="s">
        <v>71</v>
      </c>
      <c r="C44" s="50">
        <v>2678.58</v>
      </c>
      <c r="D44" s="50">
        <v>2678.58</v>
      </c>
      <c r="E44" s="36"/>
    </row>
    <row r="45" ht="15" spans="1:5">
      <c r="A45" s="48" t="s">
        <v>72</v>
      </c>
      <c r="B45" s="49" t="s">
        <v>73</v>
      </c>
      <c r="C45" s="50">
        <v>2399.5</v>
      </c>
      <c r="D45" s="50">
        <v>2399.5</v>
      </c>
      <c r="E45" s="36"/>
    </row>
    <row r="46" ht="15" spans="1:5">
      <c r="A46" s="48" t="s">
        <v>74</v>
      </c>
      <c r="B46" s="49" t="s">
        <v>75</v>
      </c>
      <c r="C46" s="51">
        <v>2600</v>
      </c>
      <c r="D46" s="52">
        <v>2600</v>
      </c>
      <c r="E46" s="36"/>
    </row>
    <row r="47" ht="15" spans="1:5">
      <c r="A47" s="48" t="s">
        <v>74</v>
      </c>
      <c r="B47" s="49" t="s">
        <v>76</v>
      </c>
      <c r="C47" s="51">
        <v>2678.58</v>
      </c>
      <c r="D47" s="52">
        <v>2678.58</v>
      </c>
      <c r="E47" s="36"/>
    </row>
    <row r="48" ht="15" spans="1:5">
      <c r="A48" s="53" t="s">
        <v>77</v>
      </c>
      <c r="B48" s="54" t="s">
        <v>78</v>
      </c>
      <c r="C48" s="55">
        <v>3000</v>
      </c>
      <c r="D48" s="56">
        <v>3000</v>
      </c>
      <c r="E48" s="36"/>
    </row>
    <row r="49" ht="15" spans="1:5">
      <c r="A49" s="16"/>
      <c r="D49" s="57">
        <f>SUM(D33:D48)</f>
        <v>45470.79</v>
      </c>
      <c r="E49" s="36"/>
    </row>
    <row r="50" ht="15" spans="1:5">
      <c r="A50" s="16"/>
      <c r="E50" s="36"/>
    </row>
    <row r="51" ht="15" spans="1:5">
      <c r="A51" s="40" t="s">
        <v>56</v>
      </c>
      <c r="B51" s="13" t="s">
        <v>79</v>
      </c>
      <c r="C51" s="41">
        <v>9261</v>
      </c>
      <c r="D51" s="43">
        <v>9261</v>
      </c>
      <c r="E51" s="36"/>
    </row>
    <row r="52" ht="15" spans="1:5">
      <c r="A52" s="16"/>
      <c r="E52" s="36"/>
    </row>
    <row r="53" ht="15" spans="1:5">
      <c r="A53" s="40" t="s">
        <v>80</v>
      </c>
      <c r="B53" s="13" t="s">
        <v>81</v>
      </c>
      <c r="C53" s="41">
        <v>4913.08</v>
      </c>
      <c r="D53" s="41">
        <v>413.08</v>
      </c>
      <c r="E53" s="36"/>
    </row>
    <row r="54" ht="15" spans="1:5">
      <c r="A54" s="40" t="s">
        <v>82</v>
      </c>
      <c r="B54" s="13" t="s">
        <v>83</v>
      </c>
      <c r="C54" s="41">
        <v>2565.44</v>
      </c>
      <c r="D54" s="41">
        <v>65.44</v>
      </c>
      <c r="E54" s="36"/>
    </row>
    <row r="55" ht="15" spans="1:5">
      <c r="A55" s="40" t="s">
        <v>82</v>
      </c>
      <c r="B55" s="13" t="s">
        <v>84</v>
      </c>
      <c r="C55" s="41">
        <v>90</v>
      </c>
      <c r="D55" s="41">
        <v>90</v>
      </c>
      <c r="E55" s="36"/>
    </row>
    <row r="56" ht="15" spans="1:5">
      <c r="A56" s="16"/>
      <c r="D56" s="43">
        <f>SUM(D53:D55)</f>
        <v>568.52</v>
      </c>
      <c r="E56" s="36"/>
    </row>
    <row r="57" ht="18" customHeight="1" spans="1:5">
      <c r="A57" s="16"/>
      <c r="E57" s="36"/>
    </row>
    <row r="58" ht="15" spans="1:5">
      <c r="A58" s="40" t="s">
        <v>85</v>
      </c>
      <c r="B58" s="13" t="s">
        <v>86</v>
      </c>
      <c r="C58" s="41">
        <v>2258.68</v>
      </c>
      <c r="D58" s="43">
        <v>2258.68</v>
      </c>
      <c r="E58" s="36"/>
    </row>
    <row r="59" ht="15" spans="1:5">
      <c r="A59" s="16"/>
      <c r="E59" s="36"/>
    </row>
    <row r="60" ht="15" spans="1:5">
      <c r="A60" s="40" t="s">
        <v>38</v>
      </c>
      <c r="B60" s="13" t="s">
        <v>87</v>
      </c>
      <c r="C60" s="41">
        <v>672.32</v>
      </c>
      <c r="D60" s="41">
        <v>672.32</v>
      </c>
      <c r="E60" s="58"/>
    </row>
    <row r="61" ht="15" spans="1:5">
      <c r="A61" s="40" t="s">
        <v>42</v>
      </c>
      <c r="B61" s="13" t="s">
        <v>88</v>
      </c>
      <c r="C61" s="41">
        <v>472.52</v>
      </c>
      <c r="D61" s="41">
        <v>472.52</v>
      </c>
      <c r="E61" s="58"/>
    </row>
    <row r="62" ht="15" spans="1:5">
      <c r="A62" s="40" t="s">
        <v>89</v>
      </c>
      <c r="B62" s="13" t="s">
        <v>90</v>
      </c>
      <c r="C62" s="41">
        <v>2415.72</v>
      </c>
      <c r="D62" s="41">
        <v>2415.72</v>
      </c>
      <c r="E62" s="58"/>
    </row>
    <row r="63" ht="15" spans="1:5">
      <c r="A63" s="40" t="s">
        <v>91</v>
      </c>
      <c r="B63" s="13" t="s">
        <v>92</v>
      </c>
      <c r="C63" s="41">
        <v>1280.06</v>
      </c>
      <c r="D63" s="41">
        <v>1280.06</v>
      </c>
      <c r="E63" s="58"/>
    </row>
    <row r="64" ht="15" spans="1:26">
      <c r="A64" s="59" t="s">
        <v>93</v>
      </c>
      <c r="B64" s="44" t="s">
        <v>94</v>
      </c>
      <c r="C64" s="60">
        <v>112000</v>
      </c>
      <c r="D64" s="60">
        <v>23692.16</v>
      </c>
      <c r="E64" s="58" t="s">
        <v>95</v>
      </c>
      <c r="F64" s="61"/>
      <c r="G64" s="61"/>
      <c r="H64" s="61"/>
      <c r="I64" s="61"/>
      <c r="J64" s="61"/>
      <c r="K64" s="61"/>
      <c r="L64" s="62"/>
      <c r="M64" s="62"/>
      <c r="N64" s="62"/>
      <c r="O64" s="62"/>
      <c r="P64" s="62"/>
      <c r="Q64" s="62"/>
      <c r="R64" s="62"/>
      <c r="S64" s="62"/>
      <c r="T64" s="62"/>
      <c r="U64" s="62"/>
      <c r="V64" s="62"/>
      <c r="W64" s="62"/>
      <c r="X64" s="62"/>
      <c r="Y64" s="62"/>
      <c r="Z64" s="62"/>
    </row>
    <row r="65" ht="15" spans="1:7">
      <c r="A65" s="33" t="s">
        <v>62</v>
      </c>
      <c r="B65" s="37" t="s">
        <v>96</v>
      </c>
      <c r="C65" s="63">
        <v>2668.08</v>
      </c>
      <c r="D65" s="63">
        <v>2668.08</v>
      </c>
      <c r="E65" s="36"/>
      <c r="F65" s="61"/>
      <c r="G65" s="61"/>
    </row>
    <row r="66" ht="15" spans="1:11">
      <c r="A66" s="40" t="s">
        <v>68</v>
      </c>
      <c r="B66" s="13" t="s">
        <v>97</v>
      </c>
      <c r="C66" s="41">
        <v>827</v>
      </c>
      <c r="D66" s="41">
        <v>827</v>
      </c>
      <c r="E66" s="36"/>
      <c r="F66" s="61"/>
      <c r="G66" s="61"/>
      <c r="K66" s="74"/>
    </row>
    <row r="67" ht="15" spans="1:7">
      <c r="A67" s="40" t="s">
        <v>98</v>
      </c>
      <c r="B67" s="13" t="s">
        <v>99</v>
      </c>
      <c r="C67" s="41">
        <v>206.52</v>
      </c>
      <c r="D67" s="41">
        <v>206.52</v>
      </c>
      <c r="E67" s="36"/>
      <c r="F67" s="61"/>
      <c r="G67" s="61"/>
    </row>
    <row r="68" ht="15" spans="1:7">
      <c r="A68" s="40" t="s">
        <v>70</v>
      </c>
      <c r="B68" s="13" t="s">
        <v>100</v>
      </c>
      <c r="C68" s="41">
        <v>687.56</v>
      </c>
      <c r="D68" s="41">
        <v>687.56</v>
      </c>
      <c r="E68" s="36"/>
      <c r="F68" s="61"/>
      <c r="G68" s="61"/>
    </row>
    <row r="69" ht="15" spans="1:7">
      <c r="A69" s="40" t="s">
        <v>101</v>
      </c>
      <c r="B69" s="13" t="s">
        <v>102</v>
      </c>
      <c r="C69" s="41">
        <v>10260</v>
      </c>
      <c r="D69" s="41">
        <f>10260-8747.14</f>
        <v>1512.86</v>
      </c>
      <c r="E69" s="64"/>
      <c r="F69" s="61"/>
      <c r="G69" s="61"/>
    </row>
    <row r="70" ht="15" spans="1:7">
      <c r="A70" s="40" t="s">
        <v>72</v>
      </c>
      <c r="B70" s="13" t="s">
        <v>103</v>
      </c>
      <c r="C70" s="41">
        <v>1196.52</v>
      </c>
      <c r="D70" s="41">
        <v>1196.52</v>
      </c>
      <c r="E70" s="36"/>
      <c r="F70" s="61"/>
      <c r="G70" s="61"/>
    </row>
    <row r="71" ht="15" spans="1:7">
      <c r="A71" s="16"/>
      <c r="D71" s="65">
        <f>SUM(D60:D70)-D64</f>
        <v>11939.16</v>
      </c>
      <c r="E71" s="36"/>
      <c r="F71" s="61"/>
      <c r="G71" s="61"/>
    </row>
    <row r="72" ht="15" spans="1:5">
      <c r="A72" s="16"/>
      <c r="E72" s="36"/>
    </row>
    <row r="73" ht="15" spans="1:5">
      <c r="A73" s="40" t="s">
        <v>34</v>
      </c>
      <c r="B73" s="13" t="s">
        <v>104</v>
      </c>
      <c r="C73" s="41">
        <v>1339.29</v>
      </c>
      <c r="D73" s="43">
        <v>1339.29</v>
      </c>
      <c r="E73" s="36"/>
    </row>
    <row r="74" ht="15" spans="1:5">
      <c r="A74" s="16"/>
      <c r="E74" s="36"/>
    </row>
    <row r="75" ht="15" spans="1:5">
      <c r="A75" s="40" t="s">
        <v>34</v>
      </c>
      <c r="B75" s="13" t="s">
        <v>105</v>
      </c>
      <c r="C75" s="41">
        <v>608.57</v>
      </c>
      <c r="D75" s="43">
        <v>608.57</v>
      </c>
      <c r="E75" s="36"/>
    </row>
    <row r="76" ht="15" spans="1:5">
      <c r="A76" s="16"/>
      <c r="E76" s="36"/>
    </row>
    <row r="77" ht="15" spans="1:5">
      <c r="A77" s="40" t="s">
        <v>34</v>
      </c>
      <c r="B77" s="13" t="s">
        <v>106</v>
      </c>
      <c r="C77" s="41">
        <v>490.18</v>
      </c>
      <c r="D77" s="41">
        <v>490.18</v>
      </c>
      <c r="E77" s="36"/>
    </row>
    <row r="78" ht="15" spans="1:5">
      <c r="A78" s="40" t="s">
        <v>38</v>
      </c>
      <c r="B78" s="13" t="s">
        <v>107</v>
      </c>
      <c r="C78" s="41">
        <v>549</v>
      </c>
      <c r="D78" s="41">
        <v>549</v>
      </c>
      <c r="E78" s="36"/>
    </row>
    <row r="79" ht="15" spans="1:5">
      <c r="A79" s="40" t="s">
        <v>42</v>
      </c>
      <c r="B79" s="13" t="s">
        <v>108</v>
      </c>
      <c r="C79" s="41">
        <v>438.34</v>
      </c>
      <c r="D79" s="41">
        <v>438.34</v>
      </c>
      <c r="E79" s="36"/>
    </row>
    <row r="80" ht="15" spans="1:5">
      <c r="A80" s="40" t="s">
        <v>109</v>
      </c>
      <c r="B80" s="13" t="s">
        <v>110</v>
      </c>
      <c r="C80" s="41">
        <v>2000</v>
      </c>
      <c r="D80" s="41">
        <v>2000</v>
      </c>
      <c r="E80" s="36"/>
    </row>
    <row r="81" ht="15" spans="1:5">
      <c r="A81" s="40" t="s">
        <v>111</v>
      </c>
      <c r="B81" s="13" t="s">
        <v>112</v>
      </c>
      <c r="C81" s="41">
        <v>1829.47</v>
      </c>
      <c r="D81" s="41">
        <v>1829.47</v>
      </c>
      <c r="E81" s="36"/>
    </row>
    <row r="82" ht="15" spans="1:5">
      <c r="A82" s="40" t="s">
        <v>113</v>
      </c>
      <c r="B82" s="13" t="s">
        <v>114</v>
      </c>
      <c r="C82" s="41">
        <v>5000</v>
      </c>
      <c r="D82" s="41">
        <v>5000</v>
      </c>
      <c r="E82" s="36"/>
    </row>
    <row r="83" ht="15" spans="1:5">
      <c r="A83" s="40" t="s">
        <v>46</v>
      </c>
      <c r="B83" s="13" t="s">
        <v>115</v>
      </c>
      <c r="C83" s="41">
        <v>2678.58</v>
      </c>
      <c r="D83" s="41">
        <v>2678.58</v>
      </c>
      <c r="E83" s="36"/>
    </row>
    <row r="84" ht="15" spans="1:5">
      <c r="A84" s="40" t="s">
        <v>116</v>
      </c>
      <c r="B84" s="13" t="s">
        <v>117</v>
      </c>
      <c r="C84" s="41">
        <v>2058.2</v>
      </c>
      <c r="D84" s="41">
        <v>2058.2</v>
      </c>
      <c r="E84" s="36"/>
    </row>
    <row r="85" ht="15" spans="1:5">
      <c r="A85" s="40" t="s">
        <v>116</v>
      </c>
      <c r="B85" s="13" t="s">
        <v>118</v>
      </c>
      <c r="C85" s="41">
        <v>1000</v>
      </c>
      <c r="D85" s="41">
        <v>1000</v>
      </c>
      <c r="E85" s="36"/>
    </row>
    <row r="86" ht="15" spans="1:5">
      <c r="A86" s="40" t="s">
        <v>119</v>
      </c>
      <c r="B86" s="13" t="s">
        <v>120</v>
      </c>
      <c r="C86" s="41">
        <v>10000</v>
      </c>
      <c r="D86" s="41">
        <v>500</v>
      </c>
      <c r="E86" s="36"/>
    </row>
    <row r="87" ht="15" spans="1:5">
      <c r="A87" s="16"/>
      <c r="D87" s="43">
        <v>16543.77</v>
      </c>
      <c r="E87" s="36"/>
    </row>
    <row r="88" ht="15" spans="1:5">
      <c r="A88" s="16"/>
      <c r="E88" s="36"/>
    </row>
    <row r="89" ht="15" spans="1:5">
      <c r="A89" s="40" t="s">
        <v>38</v>
      </c>
      <c r="B89" s="13" t="s">
        <v>121</v>
      </c>
      <c r="C89" s="41">
        <v>121.59</v>
      </c>
      <c r="D89" s="41">
        <v>121.59</v>
      </c>
      <c r="E89" s="36"/>
    </row>
    <row r="90" ht="15" spans="1:5">
      <c r="A90" s="40" t="s">
        <v>50</v>
      </c>
      <c r="B90" s="13" t="s">
        <v>122</v>
      </c>
      <c r="C90" s="41">
        <v>280.16</v>
      </c>
      <c r="D90" s="41">
        <v>280.16</v>
      </c>
      <c r="E90" s="36"/>
    </row>
    <row r="91" ht="15" spans="1:5">
      <c r="A91" s="40" t="s">
        <v>72</v>
      </c>
      <c r="B91" s="13" t="s">
        <v>123</v>
      </c>
      <c r="C91" s="41">
        <v>400</v>
      </c>
      <c r="D91" s="41">
        <v>400</v>
      </c>
      <c r="E91" s="36"/>
    </row>
    <row r="92" ht="15" spans="1:5">
      <c r="A92" s="66" t="s">
        <v>124</v>
      </c>
      <c r="B92" s="67" t="s">
        <v>125</v>
      </c>
      <c r="C92" s="68">
        <v>1103.16</v>
      </c>
      <c r="D92" s="69">
        <v>1103.16</v>
      </c>
      <c r="E92" s="36"/>
    </row>
    <row r="93" ht="15" spans="1:5">
      <c r="A93" s="16"/>
      <c r="D93" s="42">
        <f>SUM(D89:D92)</f>
        <v>1904.91</v>
      </c>
      <c r="E93" s="36"/>
    </row>
    <row r="94" ht="15" spans="1:5">
      <c r="A94" s="16"/>
      <c r="E94" s="36"/>
    </row>
    <row r="95" ht="15" spans="1:5">
      <c r="A95" s="40" t="s">
        <v>40</v>
      </c>
      <c r="B95" s="13" t="s">
        <v>126</v>
      </c>
      <c r="C95" s="41">
        <v>3000</v>
      </c>
      <c r="D95" s="41">
        <v>3000</v>
      </c>
      <c r="E95" s="36"/>
    </row>
    <row r="96" ht="15" spans="1:5">
      <c r="A96" s="40" t="s">
        <v>42</v>
      </c>
      <c r="B96" s="13" t="s">
        <v>127</v>
      </c>
      <c r="C96" s="41">
        <v>1339.29</v>
      </c>
      <c r="D96" s="41">
        <v>1339.29</v>
      </c>
      <c r="E96" s="36"/>
    </row>
    <row r="97" ht="15" spans="1:5">
      <c r="A97" s="40" t="s">
        <v>128</v>
      </c>
      <c r="B97" s="13" t="s">
        <v>129</v>
      </c>
      <c r="C97" s="41">
        <v>876</v>
      </c>
      <c r="D97" s="41">
        <v>876</v>
      </c>
      <c r="E97" s="36"/>
    </row>
    <row r="98" ht="15" spans="1:5">
      <c r="A98" s="40" t="s">
        <v>130</v>
      </c>
      <c r="B98" s="13" t="s">
        <v>131</v>
      </c>
      <c r="C98" s="41">
        <v>100</v>
      </c>
      <c r="D98" s="41">
        <v>100</v>
      </c>
      <c r="E98" s="36"/>
    </row>
    <row r="99" ht="15" spans="1:5">
      <c r="A99" s="40" t="s">
        <v>132</v>
      </c>
      <c r="B99" s="13" t="s">
        <v>133</v>
      </c>
      <c r="C99" s="41">
        <v>4000</v>
      </c>
      <c r="D99" s="41">
        <v>4000</v>
      </c>
      <c r="E99" s="36"/>
    </row>
    <row r="100" ht="15" spans="1:5">
      <c r="A100" s="40" t="s">
        <v>134</v>
      </c>
      <c r="B100" s="13" t="s">
        <v>135</v>
      </c>
      <c r="C100" s="41">
        <v>7300</v>
      </c>
      <c r="D100" s="41">
        <v>7300</v>
      </c>
      <c r="E100" s="36"/>
    </row>
    <row r="101" ht="15" spans="1:5">
      <c r="A101" s="40" t="s">
        <v>111</v>
      </c>
      <c r="B101" s="13" t="s">
        <v>136</v>
      </c>
      <c r="C101" s="41">
        <v>1339.29</v>
      </c>
      <c r="D101" s="41">
        <v>1339.29</v>
      </c>
      <c r="E101" s="36"/>
    </row>
    <row r="102" ht="15" spans="1:5">
      <c r="A102" s="16"/>
      <c r="D102" s="43">
        <v>17954.58</v>
      </c>
      <c r="E102" s="36"/>
    </row>
    <row r="103" ht="15" spans="1:5">
      <c r="A103" s="16"/>
      <c r="E103" s="36"/>
    </row>
    <row r="104" ht="15" spans="1:5">
      <c r="A104" s="40" t="s">
        <v>130</v>
      </c>
      <c r="B104" s="13" t="s">
        <v>137</v>
      </c>
      <c r="C104" s="41">
        <v>3460.76</v>
      </c>
      <c r="D104" s="41">
        <v>3460.76</v>
      </c>
      <c r="E104" s="36"/>
    </row>
    <row r="105" ht="14" customHeight="1" spans="1:5">
      <c r="A105" s="40" t="s">
        <v>138</v>
      </c>
      <c r="B105" s="13" t="s">
        <v>139</v>
      </c>
      <c r="C105" s="41">
        <v>167</v>
      </c>
      <c r="D105" s="41">
        <v>167</v>
      </c>
      <c r="E105" s="36"/>
    </row>
    <row r="106" ht="15" spans="1:5">
      <c r="A106" s="45" t="s">
        <v>140</v>
      </c>
      <c r="B106" s="46" t="s">
        <v>141</v>
      </c>
      <c r="C106" s="70">
        <v>10000</v>
      </c>
      <c r="D106" s="69">
        <f>10000-3000</f>
        <v>7000</v>
      </c>
      <c r="E106" s="36"/>
    </row>
    <row r="107" ht="15" spans="1:5">
      <c r="A107" s="16"/>
      <c r="D107" s="42">
        <f>SUM(D104:D106)</f>
        <v>10627.76</v>
      </c>
      <c r="E107" s="36"/>
    </row>
    <row r="108" ht="15" spans="1:5">
      <c r="A108" s="16"/>
      <c r="E108" s="36"/>
    </row>
    <row r="109" ht="15" spans="1:5">
      <c r="A109" s="40" t="s">
        <v>142</v>
      </c>
      <c r="B109" s="13" t="s">
        <v>143</v>
      </c>
      <c r="C109" s="41">
        <v>5000</v>
      </c>
      <c r="D109" s="41">
        <v>5000</v>
      </c>
      <c r="E109" s="36"/>
    </row>
    <row r="110" ht="15" spans="1:5">
      <c r="A110" s="40" t="s">
        <v>111</v>
      </c>
      <c r="B110" s="71" t="s">
        <v>144</v>
      </c>
      <c r="C110" s="41">
        <v>325.34</v>
      </c>
      <c r="D110" s="41">
        <v>325.34</v>
      </c>
      <c r="E110" s="36"/>
    </row>
    <row r="111" ht="15" spans="1:5">
      <c r="A111" s="72" t="s">
        <v>145</v>
      </c>
      <c r="B111" s="73" t="s">
        <v>146</v>
      </c>
      <c r="C111" s="41">
        <v>2300</v>
      </c>
      <c r="D111" s="41">
        <v>2300</v>
      </c>
      <c r="E111" s="36"/>
    </row>
    <row r="112" ht="15" spans="1:5">
      <c r="A112" s="72" t="s">
        <v>58</v>
      </c>
      <c r="B112" s="73" t="s">
        <v>147</v>
      </c>
      <c r="C112" s="41">
        <v>5600</v>
      </c>
      <c r="D112" s="41">
        <v>5600</v>
      </c>
      <c r="E112" s="36"/>
    </row>
    <row r="113" ht="15" spans="1:5">
      <c r="A113" s="40" t="s">
        <v>148</v>
      </c>
      <c r="B113" s="13" t="s">
        <v>149</v>
      </c>
      <c r="C113" s="41">
        <v>54774.85</v>
      </c>
      <c r="D113" s="41">
        <v>54774.85</v>
      </c>
      <c r="E113" s="36"/>
    </row>
    <row r="114" ht="15" spans="1:5">
      <c r="A114" s="45" t="s">
        <v>150</v>
      </c>
      <c r="B114" s="46" t="s">
        <v>151</v>
      </c>
      <c r="C114" s="70">
        <v>10880</v>
      </c>
      <c r="D114" s="69">
        <v>10880</v>
      </c>
      <c r="E114" s="36"/>
    </row>
    <row r="115" ht="15" spans="1:5">
      <c r="A115" s="16"/>
      <c r="D115" s="42">
        <f>SUM(D109:D114)</f>
        <v>78880.19</v>
      </c>
      <c r="E115" s="36"/>
    </row>
    <row r="116" ht="15" spans="1:5">
      <c r="A116" s="16"/>
      <c r="E116" s="36"/>
    </row>
    <row r="117" ht="15" spans="1:5">
      <c r="A117" s="40" t="s">
        <v>142</v>
      </c>
      <c r="B117" s="13" t="s">
        <v>152</v>
      </c>
      <c r="C117" s="41">
        <v>6512.44</v>
      </c>
      <c r="D117" s="41">
        <v>6512.44</v>
      </c>
      <c r="E117" s="36"/>
    </row>
    <row r="118" ht="15" spans="1:5">
      <c r="A118" s="40" t="s">
        <v>109</v>
      </c>
      <c r="B118" s="13" t="s">
        <v>153</v>
      </c>
      <c r="C118" s="41">
        <v>2000</v>
      </c>
      <c r="D118" s="41">
        <v>2000</v>
      </c>
      <c r="E118" s="36"/>
    </row>
    <row r="119" ht="15" spans="1:5">
      <c r="A119" s="16"/>
      <c r="D119" s="43">
        <v>8512.44</v>
      </c>
      <c r="E119" s="36"/>
    </row>
    <row r="120" ht="15" spans="1:5">
      <c r="A120" s="16"/>
      <c r="E120" s="36"/>
    </row>
    <row r="121" ht="15" spans="1:5">
      <c r="A121" s="40" t="s">
        <v>142</v>
      </c>
      <c r="B121" s="13" t="s">
        <v>154</v>
      </c>
      <c r="C121" s="41">
        <v>6512.44</v>
      </c>
      <c r="D121" s="41">
        <v>6512.44</v>
      </c>
      <c r="E121" s="36"/>
    </row>
    <row r="122" ht="15" spans="1:5">
      <c r="A122" s="40" t="s">
        <v>155</v>
      </c>
      <c r="B122" s="13" t="s">
        <v>156</v>
      </c>
      <c r="C122" s="41">
        <v>2000</v>
      </c>
      <c r="D122" s="41">
        <v>2000</v>
      </c>
      <c r="E122" s="36"/>
    </row>
    <row r="123" ht="15" spans="1:5">
      <c r="A123" s="40" t="s">
        <v>157</v>
      </c>
      <c r="B123" s="13" t="s">
        <v>158</v>
      </c>
      <c r="C123" s="41">
        <v>10000</v>
      </c>
      <c r="D123" s="41">
        <v>10000</v>
      </c>
      <c r="E123" s="36"/>
    </row>
    <row r="124" ht="15" spans="1:5">
      <c r="A124" s="16"/>
      <c r="D124" s="43">
        <v>18512.44</v>
      </c>
      <c r="E124" s="36"/>
    </row>
    <row r="125" ht="15" spans="1:5">
      <c r="A125" s="16"/>
      <c r="E125" s="36"/>
    </row>
    <row r="126" ht="15" spans="1:5">
      <c r="A126" s="40" t="s">
        <v>46</v>
      </c>
      <c r="B126" s="13" t="s">
        <v>159</v>
      </c>
      <c r="C126" s="41">
        <v>2678.58</v>
      </c>
      <c r="D126" s="41">
        <v>1678.58</v>
      </c>
      <c r="E126" s="36"/>
    </row>
    <row r="127" ht="15" spans="1:5">
      <c r="A127" s="40" t="s">
        <v>89</v>
      </c>
      <c r="B127" s="13" t="s">
        <v>160</v>
      </c>
      <c r="C127" s="41">
        <v>2678.58</v>
      </c>
      <c r="D127" s="41">
        <v>2678.58</v>
      </c>
      <c r="E127" s="36"/>
    </row>
    <row r="128" ht="15" spans="1:5">
      <c r="A128" s="40" t="s">
        <v>91</v>
      </c>
      <c r="B128" s="13" t="s">
        <v>161</v>
      </c>
      <c r="C128" s="41">
        <v>2665.44</v>
      </c>
      <c r="D128" s="41">
        <v>2665.44</v>
      </c>
      <c r="E128" s="36"/>
    </row>
    <row r="129" ht="15" spans="1:5">
      <c r="A129" s="40" t="s">
        <v>50</v>
      </c>
      <c r="B129" s="13" t="s">
        <v>162</v>
      </c>
      <c r="C129" s="41">
        <v>1607.14</v>
      </c>
      <c r="D129" s="41">
        <v>1607.14</v>
      </c>
      <c r="E129" s="36"/>
    </row>
    <row r="130" ht="15" spans="1:7">
      <c r="A130" s="40" t="s">
        <v>62</v>
      </c>
      <c r="B130" s="13" t="s">
        <v>163</v>
      </c>
      <c r="C130" s="41">
        <v>1628.6</v>
      </c>
      <c r="D130" s="41">
        <v>1628.6</v>
      </c>
      <c r="E130" s="36"/>
      <c r="G130" s="61"/>
    </row>
    <row r="131" ht="15" spans="1:7">
      <c r="A131" s="33" t="s">
        <v>164</v>
      </c>
      <c r="B131" s="37" t="s">
        <v>165</v>
      </c>
      <c r="C131" s="63">
        <v>2490</v>
      </c>
      <c r="D131" s="63">
        <v>2490</v>
      </c>
      <c r="E131" s="36"/>
      <c r="G131" s="61"/>
    </row>
    <row r="132" ht="15" spans="1:7">
      <c r="A132" s="18">
        <v>45313</v>
      </c>
      <c r="B132" s="13" t="s">
        <v>166</v>
      </c>
      <c r="C132" s="41">
        <v>10125</v>
      </c>
      <c r="D132" s="41">
        <f>10125-2460.23</f>
        <v>7664.77</v>
      </c>
      <c r="E132" s="64"/>
      <c r="G132" s="61"/>
    </row>
    <row r="133" ht="18" customHeight="1" spans="1:7">
      <c r="A133" s="40" t="s">
        <v>167</v>
      </c>
      <c r="B133" s="13" t="s">
        <v>168</v>
      </c>
      <c r="C133" s="41">
        <v>1534.58</v>
      </c>
      <c r="D133" s="41">
        <v>1534.58</v>
      </c>
      <c r="E133" s="36"/>
      <c r="G133" s="61"/>
    </row>
    <row r="134" ht="15" spans="1:7">
      <c r="A134" s="40" t="s">
        <v>169</v>
      </c>
      <c r="B134" s="13" t="s">
        <v>170</v>
      </c>
      <c r="C134" s="41">
        <v>10125</v>
      </c>
      <c r="D134" s="41">
        <v>10125</v>
      </c>
      <c r="E134" s="36"/>
      <c r="G134" s="61"/>
    </row>
    <row r="135" ht="18.75" customHeight="1" spans="1:7">
      <c r="A135" s="40" t="s">
        <v>98</v>
      </c>
      <c r="B135" s="13" t="s">
        <v>171</v>
      </c>
      <c r="C135" s="75">
        <v>383.58</v>
      </c>
      <c r="D135" s="41">
        <v>383.58</v>
      </c>
      <c r="E135" s="36"/>
      <c r="G135" s="61"/>
    </row>
    <row r="136" ht="15" spans="1:7">
      <c r="A136" s="40" t="s">
        <v>70</v>
      </c>
      <c r="B136" s="13" t="s">
        <v>172</v>
      </c>
      <c r="C136" s="75">
        <v>145.4</v>
      </c>
      <c r="D136" s="41">
        <v>145.4</v>
      </c>
      <c r="E136" s="36"/>
      <c r="G136" s="61"/>
    </row>
    <row r="137" ht="15" spans="1:7">
      <c r="A137" s="40" t="s">
        <v>173</v>
      </c>
      <c r="B137" s="13" t="s">
        <v>174</v>
      </c>
      <c r="C137" s="75">
        <v>3000</v>
      </c>
      <c r="D137" s="41">
        <v>3000</v>
      </c>
      <c r="E137" s="36"/>
      <c r="G137" s="61"/>
    </row>
    <row r="138" ht="15" spans="1:7">
      <c r="A138" s="40" t="s">
        <v>72</v>
      </c>
      <c r="B138" s="13" t="s">
        <v>175</v>
      </c>
      <c r="C138" s="75">
        <v>10000</v>
      </c>
      <c r="D138" s="41">
        <f>10000-2000-2000</f>
        <v>6000</v>
      </c>
      <c r="E138" s="64" t="s">
        <v>176</v>
      </c>
      <c r="G138" s="61"/>
    </row>
    <row r="139" ht="15" spans="1:7">
      <c r="A139" s="40" t="s">
        <v>72</v>
      </c>
      <c r="B139" s="13" t="s">
        <v>177</v>
      </c>
      <c r="C139" s="75">
        <v>2678.58</v>
      </c>
      <c r="D139" s="41">
        <v>2678.58</v>
      </c>
      <c r="E139" s="36"/>
      <c r="G139" s="61"/>
    </row>
    <row r="140" ht="15" spans="1:7">
      <c r="A140" s="76" t="s">
        <v>77</v>
      </c>
      <c r="B140" s="76" t="s">
        <v>178</v>
      </c>
      <c r="C140" s="77">
        <v>2998.24</v>
      </c>
      <c r="D140" s="78">
        <v>2998.24</v>
      </c>
      <c r="E140" s="36"/>
      <c r="G140" s="61"/>
    </row>
    <row r="141" ht="15" spans="4:7">
      <c r="D141" s="57">
        <f>SUM(D126:D140)</f>
        <v>47278.49</v>
      </c>
      <c r="E141" s="36"/>
      <c r="G141" s="61"/>
    </row>
    <row r="142" ht="15" spans="1:5">
      <c r="A142" s="16"/>
      <c r="E142" s="36"/>
    </row>
    <row r="143" ht="15" spans="1:5">
      <c r="A143" s="40" t="s">
        <v>111</v>
      </c>
      <c r="B143" s="13" t="s">
        <v>179</v>
      </c>
      <c r="C143" s="41">
        <v>388.72</v>
      </c>
      <c r="D143" s="43" t="s">
        <v>180</v>
      </c>
      <c r="E143" s="36"/>
    </row>
    <row r="144" ht="15" spans="1:5">
      <c r="A144" s="16"/>
      <c r="E144" s="36"/>
    </row>
    <row r="145" ht="15" spans="1:5">
      <c r="A145" s="40" t="s">
        <v>46</v>
      </c>
      <c r="B145" s="13" t="s">
        <v>181</v>
      </c>
      <c r="C145" s="41">
        <v>500</v>
      </c>
      <c r="D145" s="41">
        <v>500</v>
      </c>
      <c r="E145" s="36"/>
    </row>
    <row r="146" ht="15" spans="1:6">
      <c r="A146" s="18">
        <v>45318</v>
      </c>
      <c r="B146" s="13" t="s">
        <v>182</v>
      </c>
      <c r="C146" s="41">
        <v>12792</v>
      </c>
      <c r="D146" s="41">
        <f>10292-500</f>
        <v>9792</v>
      </c>
      <c r="E146" s="36"/>
      <c r="F146" s="79"/>
    </row>
    <row r="147" ht="15" spans="1:5">
      <c r="A147" s="80">
        <v>45269</v>
      </c>
      <c r="B147" s="13" t="s">
        <v>183</v>
      </c>
      <c r="C147" s="41">
        <v>260400</v>
      </c>
      <c r="D147" s="41">
        <v>260400</v>
      </c>
      <c r="E147" s="36"/>
    </row>
    <row r="148" ht="15" spans="1:5">
      <c r="A148" s="81">
        <v>45201</v>
      </c>
      <c r="B148" s="46" t="s">
        <v>184</v>
      </c>
      <c r="C148" s="47">
        <v>18162</v>
      </c>
      <c r="D148" s="47">
        <v>18162</v>
      </c>
      <c r="E148" s="36"/>
    </row>
    <row r="149" ht="15" spans="1:5">
      <c r="A149" s="48" t="s">
        <v>72</v>
      </c>
      <c r="B149" s="49" t="s">
        <v>185</v>
      </c>
      <c r="C149" s="50">
        <v>1480.25</v>
      </c>
      <c r="D149" s="50">
        <v>1480.25</v>
      </c>
      <c r="E149" s="36"/>
    </row>
    <row r="150" ht="15" spans="1:5">
      <c r="A150" s="48" t="s">
        <v>74</v>
      </c>
      <c r="B150" s="49" t="s">
        <v>186</v>
      </c>
      <c r="C150" s="51">
        <v>74.76</v>
      </c>
      <c r="D150" s="82">
        <v>74.76</v>
      </c>
      <c r="E150" s="36"/>
    </row>
    <row r="151" ht="15" spans="1:5">
      <c r="A151" s="48" t="s">
        <v>124</v>
      </c>
      <c r="B151" s="49" t="s">
        <v>187</v>
      </c>
      <c r="C151" s="51">
        <v>580.84</v>
      </c>
      <c r="D151" s="82">
        <v>580.84</v>
      </c>
      <c r="E151" s="36"/>
    </row>
    <row r="152" ht="15" spans="1:5">
      <c r="A152" s="83" t="s">
        <v>77</v>
      </c>
      <c r="B152" s="84" t="s">
        <v>188</v>
      </c>
      <c r="C152" s="85">
        <v>160.86</v>
      </c>
      <c r="D152" s="86">
        <v>160.86</v>
      </c>
      <c r="E152" s="36"/>
    </row>
    <row r="153" ht="15" spans="1:5">
      <c r="A153" s="16"/>
      <c r="D153" s="87">
        <f>SUM(D145:D152)</f>
        <v>291150.71</v>
      </c>
      <c r="E153" s="36"/>
    </row>
    <row r="154" ht="15" spans="1:5">
      <c r="A154" s="16"/>
      <c r="E154" s="36"/>
    </row>
    <row r="155" ht="15" spans="1:5">
      <c r="A155" s="40" t="s">
        <v>46</v>
      </c>
      <c r="B155" s="44" t="s">
        <v>189</v>
      </c>
      <c r="C155" s="41">
        <v>6026</v>
      </c>
      <c r="D155" s="88">
        <v>6026</v>
      </c>
      <c r="E155" s="36"/>
    </row>
    <row r="156" ht="15" spans="1:5">
      <c r="A156" s="18">
        <v>45275</v>
      </c>
      <c r="B156" s="13" t="s">
        <v>190</v>
      </c>
      <c r="C156" s="41">
        <v>143500</v>
      </c>
      <c r="D156" s="41">
        <v>143500</v>
      </c>
      <c r="E156" s="36"/>
    </row>
    <row r="157" ht="15" spans="1:5">
      <c r="A157" s="80">
        <v>45201</v>
      </c>
      <c r="B157" s="13" t="s">
        <v>191</v>
      </c>
      <c r="C157" s="41">
        <v>9261</v>
      </c>
      <c r="D157" s="41">
        <v>9261</v>
      </c>
      <c r="E157" s="36"/>
    </row>
    <row r="158" ht="15" spans="1:5">
      <c r="A158" s="18">
        <v>45314</v>
      </c>
      <c r="B158" s="13" t="s">
        <v>192</v>
      </c>
      <c r="C158" s="41">
        <v>13350</v>
      </c>
      <c r="D158" s="41">
        <f>9350-1000</f>
        <v>8350</v>
      </c>
      <c r="E158" s="36"/>
    </row>
    <row r="159" ht="15" spans="1:5">
      <c r="A159" s="80">
        <v>45327</v>
      </c>
      <c r="B159" s="13" t="s">
        <v>193</v>
      </c>
      <c r="C159" s="41">
        <v>1781.94</v>
      </c>
      <c r="D159" s="41">
        <v>1781.94</v>
      </c>
      <c r="E159" s="36"/>
    </row>
    <row r="160" ht="15" spans="1:5">
      <c r="A160" s="40" t="s">
        <v>167</v>
      </c>
      <c r="B160" s="13" t="s">
        <v>194</v>
      </c>
      <c r="C160" s="41">
        <v>690.46</v>
      </c>
      <c r="D160" s="41">
        <v>690.46</v>
      </c>
      <c r="E160" s="36"/>
    </row>
    <row r="161" ht="15" spans="1:5">
      <c r="A161" s="40" t="s">
        <v>98</v>
      </c>
      <c r="B161" s="13" t="s">
        <v>194</v>
      </c>
      <c r="C161" s="41">
        <v>690.46</v>
      </c>
      <c r="D161" s="41">
        <v>690.46</v>
      </c>
      <c r="E161" s="36"/>
    </row>
    <row r="162" ht="15" spans="1:5">
      <c r="A162" s="89" t="s">
        <v>77</v>
      </c>
      <c r="B162" s="76" t="s">
        <v>195</v>
      </c>
      <c r="C162" s="77">
        <v>307</v>
      </c>
      <c r="D162" s="78">
        <v>307</v>
      </c>
      <c r="E162" s="36"/>
    </row>
    <row r="163" ht="15" spans="1:5">
      <c r="A163" s="16"/>
      <c r="D163" s="57">
        <f>SUM(D155:D162)</f>
        <v>170606.86</v>
      </c>
      <c r="E163" s="36"/>
    </row>
    <row r="164" ht="15" spans="1:5">
      <c r="A164" s="16"/>
      <c r="E164" s="36"/>
    </row>
    <row r="165" ht="15" spans="1:5">
      <c r="A165" s="40" t="s">
        <v>196</v>
      </c>
      <c r="B165" s="13" t="s">
        <v>197</v>
      </c>
      <c r="C165" s="41">
        <v>3600</v>
      </c>
      <c r="D165" s="41">
        <v>3600</v>
      </c>
      <c r="E165" s="36"/>
    </row>
    <row r="166" ht="15" spans="1:5">
      <c r="A166" s="40" t="s">
        <v>198</v>
      </c>
      <c r="B166" s="13" t="s">
        <v>199</v>
      </c>
      <c r="C166" s="41">
        <v>480</v>
      </c>
      <c r="D166" s="41">
        <v>480</v>
      </c>
      <c r="E166" s="36"/>
    </row>
    <row r="167" ht="15" spans="1:5">
      <c r="A167" s="18">
        <v>45313</v>
      </c>
      <c r="B167" s="13" t="s">
        <v>200</v>
      </c>
      <c r="C167" s="41">
        <v>10125</v>
      </c>
      <c r="D167" s="41">
        <v>10125</v>
      </c>
      <c r="E167" s="36"/>
    </row>
    <row r="168" ht="15" spans="1:5">
      <c r="A168" s="16"/>
      <c r="D168" s="57">
        <v>14205</v>
      </c>
      <c r="E168" s="36"/>
    </row>
    <row r="169" ht="15" spans="1:5">
      <c r="A169" s="16"/>
      <c r="E169" s="36"/>
    </row>
    <row r="170" ht="15" spans="1:5">
      <c r="A170" s="40" t="s">
        <v>50</v>
      </c>
      <c r="B170" s="13" t="s">
        <v>201</v>
      </c>
      <c r="C170" s="41">
        <v>691.6</v>
      </c>
      <c r="D170" s="41">
        <v>691.6</v>
      </c>
      <c r="E170" s="36"/>
    </row>
    <row r="171" ht="15" spans="1:5">
      <c r="A171" s="40" t="s">
        <v>52</v>
      </c>
      <c r="B171" s="13" t="s">
        <v>202</v>
      </c>
      <c r="C171" s="41">
        <v>2103.7</v>
      </c>
      <c r="D171" s="41">
        <v>412.24</v>
      </c>
      <c r="E171" s="36"/>
    </row>
    <row r="172" ht="15" spans="1:5">
      <c r="A172" s="16"/>
      <c r="D172" s="42">
        <v>1103.84</v>
      </c>
      <c r="E172" s="36"/>
    </row>
    <row r="173" ht="15" spans="1:5">
      <c r="A173" s="16"/>
      <c r="E173" s="36"/>
    </row>
    <row r="174" ht="15" spans="1:5">
      <c r="A174" s="40" t="s">
        <v>203</v>
      </c>
      <c r="B174" s="13" t="s">
        <v>204</v>
      </c>
      <c r="C174" s="41">
        <v>7750.04</v>
      </c>
      <c r="D174" s="43">
        <v>6750.04</v>
      </c>
      <c r="E174" s="36"/>
    </row>
    <row r="175" ht="15" spans="1:5">
      <c r="A175" s="16"/>
      <c r="E175" s="36"/>
    </row>
    <row r="176" ht="15" spans="1:5">
      <c r="A176" s="80">
        <v>45086</v>
      </c>
      <c r="B176" s="13" t="s">
        <v>205</v>
      </c>
      <c r="C176" s="41">
        <v>407.18</v>
      </c>
      <c r="D176" s="41">
        <v>407.18</v>
      </c>
      <c r="E176" s="36"/>
    </row>
    <row r="177" ht="15" spans="1:5">
      <c r="A177" s="18">
        <v>45275</v>
      </c>
      <c r="B177" s="13" t="s">
        <v>206</v>
      </c>
      <c r="C177" s="41">
        <v>41000</v>
      </c>
      <c r="D177" s="41">
        <f>41000-1456.88</f>
        <v>39543.12</v>
      </c>
      <c r="E177" s="36"/>
    </row>
    <row r="178" ht="15" spans="1:5">
      <c r="A178" s="40" t="s">
        <v>207</v>
      </c>
      <c r="B178" s="13" t="s">
        <v>208</v>
      </c>
      <c r="C178" s="41">
        <v>114</v>
      </c>
      <c r="D178" s="41">
        <v>114</v>
      </c>
      <c r="E178" s="36"/>
    </row>
    <row r="179" ht="15" spans="1:5">
      <c r="A179" s="66" t="s">
        <v>209</v>
      </c>
      <c r="B179" s="67" t="s">
        <v>210</v>
      </c>
      <c r="C179" s="68">
        <v>20000</v>
      </c>
      <c r="D179" s="69">
        <v>20000</v>
      </c>
      <c r="E179" s="36"/>
    </row>
    <row r="180" ht="15" spans="1:5">
      <c r="A180" s="16"/>
      <c r="D180" s="57">
        <f>SUM(D176:D179)</f>
        <v>60064.3</v>
      </c>
      <c r="E180" s="36"/>
    </row>
    <row r="181" ht="15" spans="1:5">
      <c r="A181" s="16"/>
      <c r="E181" s="36"/>
    </row>
    <row r="182" ht="15" spans="1:5">
      <c r="A182" s="40" t="s">
        <v>211</v>
      </c>
      <c r="B182" s="13" t="s">
        <v>212</v>
      </c>
      <c r="C182" s="41">
        <v>5000</v>
      </c>
      <c r="D182" s="43">
        <v>5000</v>
      </c>
      <c r="E182" s="36"/>
    </row>
    <row r="183" ht="15" spans="1:5">
      <c r="A183" s="16"/>
      <c r="E183" s="36"/>
    </row>
    <row r="184" ht="15" spans="1:5">
      <c r="A184" s="40" t="s">
        <v>213</v>
      </c>
      <c r="B184" s="13" t="s">
        <v>214</v>
      </c>
      <c r="C184" s="41">
        <v>5000</v>
      </c>
      <c r="D184" s="43">
        <v>5000</v>
      </c>
      <c r="E184" s="36"/>
    </row>
    <row r="185" ht="15" spans="1:5">
      <c r="A185" s="16"/>
      <c r="E185" s="36"/>
    </row>
    <row r="186" ht="15" spans="1:5">
      <c r="A186" s="16"/>
      <c r="E186" s="36"/>
    </row>
    <row r="187" ht="15" spans="1:5">
      <c r="A187" s="40" t="s">
        <v>215</v>
      </c>
      <c r="B187" s="13" t="s">
        <v>216</v>
      </c>
      <c r="C187" s="41">
        <v>70000</v>
      </c>
      <c r="D187" s="41">
        <f>60000-2000-2500-2000-2500-2000-2500</f>
        <v>46500</v>
      </c>
      <c r="E187" s="36"/>
    </row>
    <row r="188" ht="15" spans="1:5">
      <c r="A188" s="40" t="s">
        <v>217</v>
      </c>
      <c r="B188" s="13" t="s">
        <v>218</v>
      </c>
      <c r="C188" s="41">
        <v>179.98</v>
      </c>
      <c r="D188" s="41">
        <v>179.98</v>
      </c>
      <c r="E188" s="90"/>
    </row>
    <row r="189" ht="15" spans="1:5">
      <c r="A189" s="40" t="s">
        <v>52</v>
      </c>
      <c r="B189" s="13" t="s">
        <v>219</v>
      </c>
      <c r="C189" s="41">
        <v>595.66</v>
      </c>
      <c r="D189" s="41">
        <v>595.66</v>
      </c>
      <c r="E189" s="90"/>
    </row>
    <row r="190" ht="15" spans="1:5">
      <c r="A190" s="33" t="s">
        <v>62</v>
      </c>
      <c r="B190" s="37" t="s">
        <v>220</v>
      </c>
      <c r="C190" s="63">
        <v>299.06</v>
      </c>
      <c r="D190" s="63">
        <v>299.06</v>
      </c>
      <c r="E190" s="90"/>
    </row>
    <row r="191" ht="15" spans="1:5">
      <c r="A191" s="18">
        <v>45278</v>
      </c>
      <c r="B191" s="13" t="s">
        <v>221</v>
      </c>
      <c r="C191" s="41">
        <v>752200</v>
      </c>
      <c r="D191" s="41">
        <f>752200-6454.26</f>
        <v>745745.74</v>
      </c>
      <c r="E191" s="91"/>
    </row>
    <row r="192" ht="15" spans="1:5">
      <c r="A192" s="40" t="s">
        <v>222</v>
      </c>
      <c r="B192" s="13" t="s">
        <v>223</v>
      </c>
      <c r="C192" s="41">
        <v>2162.66</v>
      </c>
      <c r="D192" s="41">
        <v>2162.66</v>
      </c>
      <c r="E192" s="36"/>
    </row>
    <row r="193" ht="15" spans="1:5">
      <c r="A193" s="40" t="s">
        <v>167</v>
      </c>
      <c r="B193" s="13" t="s">
        <v>224</v>
      </c>
      <c r="C193" s="41">
        <v>282.26</v>
      </c>
      <c r="D193" s="41">
        <v>282.26</v>
      </c>
      <c r="E193" s="36"/>
    </row>
    <row r="194" ht="15" spans="1:5">
      <c r="A194" s="40" t="s">
        <v>98</v>
      </c>
      <c r="B194" s="13" t="s">
        <v>225</v>
      </c>
      <c r="C194" s="41">
        <v>446.44</v>
      </c>
      <c r="D194" s="41">
        <v>446.44</v>
      </c>
      <c r="E194" s="36"/>
    </row>
    <row r="195" ht="15" spans="1:5">
      <c r="A195" s="66" t="s">
        <v>70</v>
      </c>
      <c r="B195" s="67" t="s">
        <v>226</v>
      </c>
      <c r="C195" s="69">
        <v>624.8</v>
      </c>
      <c r="D195" s="69">
        <v>624.8</v>
      </c>
      <c r="E195" s="36"/>
    </row>
    <row r="196" ht="15" spans="1:5">
      <c r="A196" s="92" t="s">
        <v>72</v>
      </c>
      <c r="B196" s="93" t="s">
        <v>227</v>
      </c>
      <c r="C196" s="52">
        <v>648.2</v>
      </c>
      <c r="D196" s="52">
        <v>648.2</v>
      </c>
      <c r="E196" s="36"/>
    </row>
    <row r="197" ht="15" spans="1:5">
      <c r="A197" s="92" t="s">
        <v>74</v>
      </c>
      <c r="B197" s="93" t="s">
        <v>228</v>
      </c>
      <c r="C197" s="82">
        <v>1900.02</v>
      </c>
      <c r="D197" s="52">
        <v>1900.02</v>
      </c>
      <c r="E197" s="36"/>
    </row>
    <row r="198" ht="15" spans="1:5">
      <c r="A198" s="48" t="s">
        <v>229</v>
      </c>
      <c r="B198" s="49" t="s">
        <v>230</v>
      </c>
      <c r="C198" s="51">
        <v>35000</v>
      </c>
      <c r="D198" s="52">
        <v>35000</v>
      </c>
      <c r="E198" s="64" t="s">
        <v>231</v>
      </c>
    </row>
    <row r="199" ht="15" spans="1:5">
      <c r="A199" s="16"/>
      <c r="D199" s="57">
        <f>SUM(D187:D198)</f>
        <v>834384.82</v>
      </c>
      <c r="E199" s="36"/>
    </row>
    <row r="200" ht="15" spans="1:5">
      <c r="A200" s="16"/>
      <c r="E200" s="36"/>
    </row>
    <row r="201" ht="15" spans="1:5">
      <c r="A201" s="40" t="s">
        <v>232</v>
      </c>
      <c r="B201" s="44" t="s">
        <v>233</v>
      </c>
      <c r="C201" s="41">
        <v>240100</v>
      </c>
      <c r="D201" s="41">
        <f>238758.8-191.7</f>
        <v>238567.1</v>
      </c>
      <c r="E201" s="64"/>
    </row>
    <row r="202" ht="15" spans="1:5">
      <c r="A202" s="18">
        <v>45318</v>
      </c>
      <c r="B202" s="13" t="s">
        <v>234</v>
      </c>
      <c r="C202" s="41">
        <v>59700</v>
      </c>
      <c r="D202" s="41">
        <f>59045.62-981.25</f>
        <v>58064.37</v>
      </c>
      <c r="E202" s="36"/>
    </row>
    <row r="203" ht="15" spans="1:5">
      <c r="A203" s="18">
        <v>45318</v>
      </c>
      <c r="B203" s="13" t="s">
        <v>235</v>
      </c>
      <c r="C203" s="41">
        <v>211230.64</v>
      </c>
      <c r="D203" s="41">
        <v>211230.64</v>
      </c>
      <c r="E203" s="36"/>
    </row>
    <row r="204" ht="15" spans="1:5">
      <c r="A204" s="40" t="s">
        <v>236</v>
      </c>
      <c r="B204" s="13" t="s">
        <v>237</v>
      </c>
      <c r="C204" s="41">
        <v>214</v>
      </c>
      <c r="D204" s="41">
        <v>214</v>
      </c>
      <c r="E204" s="36"/>
    </row>
    <row r="205" ht="15" spans="1:5">
      <c r="A205" s="66" t="s">
        <v>140</v>
      </c>
      <c r="B205" s="67" t="s">
        <v>238</v>
      </c>
      <c r="C205" s="68">
        <v>5550</v>
      </c>
      <c r="D205" s="69">
        <v>5550</v>
      </c>
      <c r="E205" s="36"/>
    </row>
    <row r="206" ht="15" spans="1:5">
      <c r="A206" s="16"/>
      <c r="D206" s="57">
        <f>SUM(D201:D205)</f>
        <v>513626.11</v>
      </c>
      <c r="E206" s="36"/>
    </row>
    <row r="207" ht="15" spans="1:5">
      <c r="A207" s="16"/>
      <c r="D207" s="94"/>
      <c r="E207" s="36"/>
    </row>
    <row r="208" ht="15" spans="1:5">
      <c r="A208" s="40" t="s">
        <v>239</v>
      </c>
      <c r="B208" s="13" t="s">
        <v>240</v>
      </c>
      <c r="C208" s="41">
        <v>15133.1</v>
      </c>
      <c r="D208" s="41">
        <v>6882.6</v>
      </c>
      <c r="E208" s="36"/>
    </row>
    <row r="209" ht="15" spans="1:5">
      <c r="A209" s="40" t="s">
        <v>58</v>
      </c>
      <c r="B209" s="13" t="s">
        <v>241</v>
      </c>
      <c r="C209" s="41">
        <v>4923.64</v>
      </c>
      <c r="D209" s="41">
        <v>4923.64</v>
      </c>
      <c r="E209" s="36"/>
    </row>
    <row r="210" ht="15" spans="1:5">
      <c r="A210" s="16"/>
      <c r="D210" s="42">
        <v>11806.24</v>
      </c>
      <c r="E210" s="36"/>
    </row>
    <row r="211" ht="15" spans="1:5">
      <c r="A211" s="16"/>
      <c r="E211" s="36"/>
    </row>
    <row r="212" ht="15" spans="1:5">
      <c r="A212" s="95">
        <v>45191</v>
      </c>
      <c r="B212" s="73" t="s">
        <v>242</v>
      </c>
      <c r="C212" s="96">
        <v>4334</v>
      </c>
      <c r="D212" s="97">
        <v>2167</v>
      </c>
      <c r="E212" s="36"/>
    </row>
    <row r="213" ht="15" spans="1:5">
      <c r="A213" s="16"/>
      <c r="E213" s="36"/>
    </row>
    <row r="214" ht="15" spans="1:5">
      <c r="A214" s="40" t="s">
        <v>167</v>
      </c>
      <c r="B214" s="13" t="s">
        <v>243</v>
      </c>
      <c r="C214" s="41">
        <v>548</v>
      </c>
      <c r="D214" s="41">
        <f>548-479.64</f>
        <v>68.36</v>
      </c>
      <c r="E214" s="36"/>
    </row>
    <row r="215" ht="15" spans="1:5">
      <c r="A215" s="40" t="s">
        <v>70</v>
      </c>
      <c r="B215" s="13" t="s">
        <v>244</v>
      </c>
      <c r="C215" s="41">
        <v>655.24</v>
      </c>
      <c r="D215" s="41">
        <v>655.24</v>
      </c>
      <c r="E215" s="36"/>
    </row>
    <row r="216" ht="15" spans="1:5">
      <c r="A216" s="40" t="s">
        <v>72</v>
      </c>
      <c r="B216" s="13" t="s">
        <v>245</v>
      </c>
      <c r="C216" s="41">
        <v>671.82</v>
      </c>
      <c r="D216" s="41">
        <v>671.82</v>
      </c>
      <c r="E216" s="36"/>
    </row>
    <row r="217" ht="15" spans="1:5">
      <c r="A217" s="89" t="s">
        <v>77</v>
      </c>
      <c r="B217" s="76" t="s">
        <v>246</v>
      </c>
      <c r="C217" s="77">
        <v>576</v>
      </c>
      <c r="D217" s="78">
        <v>576</v>
      </c>
      <c r="E217" s="36"/>
    </row>
    <row r="218" ht="15" spans="1:5">
      <c r="A218" s="16"/>
      <c r="D218" s="57">
        <f>SUM(D214:D217)</f>
        <v>1971.42</v>
      </c>
      <c r="E218" s="36"/>
    </row>
    <row r="219" ht="15" spans="1:5">
      <c r="A219" s="16"/>
      <c r="E219" s="36"/>
    </row>
    <row r="220" ht="15" spans="1:5">
      <c r="A220" s="40" t="s">
        <v>62</v>
      </c>
      <c r="B220" s="98" t="s">
        <v>247</v>
      </c>
      <c r="C220" s="41">
        <v>330.96</v>
      </c>
      <c r="D220" s="41">
        <v>330.96</v>
      </c>
      <c r="E220" s="36"/>
    </row>
    <row r="221" ht="15" spans="1:5">
      <c r="A221" s="40" t="s">
        <v>248</v>
      </c>
      <c r="B221" s="13" t="s">
        <v>249</v>
      </c>
      <c r="C221" s="41">
        <v>1334.52</v>
      </c>
      <c r="D221" s="41">
        <v>1334.52</v>
      </c>
      <c r="E221" s="36"/>
    </row>
    <row r="222" ht="15" spans="1:5">
      <c r="A222" s="53" t="s">
        <v>77</v>
      </c>
      <c r="B222" s="54" t="s">
        <v>250</v>
      </c>
      <c r="C222" s="55">
        <v>1179.14</v>
      </c>
      <c r="D222" s="99">
        <v>1179.14</v>
      </c>
      <c r="E222" s="36"/>
    </row>
    <row r="223" ht="15" spans="1:5">
      <c r="A223" s="16"/>
      <c r="D223" s="42">
        <f>SUM(D220:D222)</f>
        <v>2844.62</v>
      </c>
      <c r="E223" s="36"/>
    </row>
    <row r="224" ht="15" spans="1:5">
      <c r="A224" s="16"/>
      <c r="E224" s="36"/>
    </row>
    <row r="225" ht="15" spans="1:5">
      <c r="A225" s="72" t="s">
        <v>251</v>
      </c>
      <c r="B225" s="73" t="s">
        <v>252</v>
      </c>
      <c r="C225" s="96">
        <v>3800</v>
      </c>
      <c r="D225" s="97">
        <v>3800</v>
      </c>
      <c r="E225" s="36"/>
    </row>
    <row r="226" ht="15" spans="1:5">
      <c r="A226" s="16"/>
      <c r="E226" s="36"/>
    </row>
    <row r="227" ht="15" spans="1:5">
      <c r="A227" s="40" t="s">
        <v>253</v>
      </c>
      <c r="B227" s="13" t="s">
        <v>254</v>
      </c>
      <c r="C227" s="41">
        <v>70000</v>
      </c>
      <c r="D227" s="88">
        <f>66000-2000</f>
        <v>64000</v>
      </c>
      <c r="E227" s="36"/>
    </row>
    <row r="228" ht="15" spans="1:5">
      <c r="A228" s="40" t="s">
        <v>64</v>
      </c>
      <c r="B228" s="13" t="s">
        <v>255</v>
      </c>
      <c r="C228" s="41">
        <v>44.62</v>
      </c>
      <c r="D228" s="41">
        <v>44.62</v>
      </c>
      <c r="E228" s="36"/>
    </row>
    <row r="229" ht="15" spans="1:5">
      <c r="A229" s="80">
        <v>45635</v>
      </c>
      <c r="B229" s="13" t="s">
        <v>256</v>
      </c>
      <c r="C229" s="41">
        <v>298000</v>
      </c>
      <c r="D229" s="41">
        <v>298000</v>
      </c>
      <c r="E229" s="36"/>
    </row>
    <row r="230" ht="15" spans="1:5">
      <c r="A230" s="40" t="s">
        <v>70</v>
      </c>
      <c r="B230" s="13" t="s">
        <v>257</v>
      </c>
      <c r="C230" s="41">
        <v>42.39</v>
      </c>
      <c r="D230" s="41">
        <v>42.38</v>
      </c>
      <c r="E230" s="36"/>
    </row>
    <row r="231" ht="15" spans="1:5">
      <c r="A231" s="16"/>
      <c r="D231" s="57">
        <f>SUM(D227:D230)</f>
        <v>362087</v>
      </c>
      <c r="E231" s="36"/>
    </row>
    <row r="232" ht="15" spans="1:5">
      <c r="A232" s="16"/>
      <c r="E232" s="36"/>
    </row>
    <row r="233" ht="15" spans="1:5">
      <c r="A233" s="40" t="s">
        <v>258</v>
      </c>
      <c r="B233" s="13" t="s">
        <v>259</v>
      </c>
      <c r="C233" s="41">
        <v>207.72</v>
      </c>
      <c r="D233" s="41">
        <v>207.72</v>
      </c>
      <c r="E233" s="36"/>
    </row>
    <row r="234" ht="15" spans="1:5">
      <c r="A234" s="40" t="s">
        <v>70</v>
      </c>
      <c r="B234" s="13" t="s">
        <v>260</v>
      </c>
      <c r="C234" s="41">
        <v>186.1</v>
      </c>
      <c r="D234" s="41">
        <v>186.1</v>
      </c>
      <c r="E234" s="36"/>
    </row>
    <row r="235" ht="15" spans="1:5">
      <c r="A235" s="66" t="s">
        <v>124</v>
      </c>
      <c r="B235" s="67" t="s">
        <v>261</v>
      </c>
      <c r="C235" s="68">
        <v>588.42</v>
      </c>
      <c r="D235" s="68">
        <v>588.42</v>
      </c>
      <c r="E235" s="36"/>
    </row>
    <row r="236" ht="15" spans="1:5">
      <c r="A236" s="16"/>
      <c r="D236" s="87">
        <f>SUM(D233:D235)</f>
        <v>982.24</v>
      </c>
      <c r="E236" s="36"/>
    </row>
    <row r="237" ht="15" spans="1:5">
      <c r="A237" s="16"/>
      <c r="E237" s="36"/>
    </row>
    <row r="238" ht="15" spans="1:5">
      <c r="A238" s="40" t="s">
        <v>258</v>
      </c>
      <c r="B238" s="13" t="s">
        <v>262</v>
      </c>
      <c r="C238" s="41">
        <v>2678.58</v>
      </c>
      <c r="D238" s="41">
        <v>2678.58</v>
      </c>
      <c r="E238" s="36"/>
    </row>
    <row r="239" ht="15" spans="1:5">
      <c r="A239" s="18">
        <v>45318</v>
      </c>
      <c r="B239" s="13" t="s">
        <v>263</v>
      </c>
      <c r="C239" s="41">
        <v>12792</v>
      </c>
      <c r="D239" s="41">
        <v>9792</v>
      </c>
      <c r="E239" s="36"/>
    </row>
    <row r="240" ht="15" spans="1:5">
      <c r="A240" s="40" t="s">
        <v>169</v>
      </c>
      <c r="B240" s="13" t="s">
        <v>264</v>
      </c>
      <c r="C240" s="41">
        <v>28080</v>
      </c>
      <c r="D240" s="41">
        <v>28080</v>
      </c>
      <c r="E240" s="36"/>
    </row>
    <row r="241" ht="15" spans="1:5">
      <c r="A241" s="16"/>
      <c r="D241" s="57">
        <f>SUM(D238:D240)</f>
        <v>40550.58</v>
      </c>
      <c r="E241" s="36"/>
    </row>
    <row r="242" ht="15" spans="1:5">
      <c r="A242" s="16"/>
      <c r="D242" s="100"/>
      <c r="E242" s="36"/>
    </row>
    <row r="243" ht="15" spans="1:5">
      <c r="A243" s="101">
        <v>45168</v>
      </c>
      <c r="B243" s="13" t="s">
        <v>265</v>
      </c>
      <c r="C243" s="41">
        <v>4000</v>
      </c>
      <c r="D243" s="41">
        <v>3000</v>
      </c>
      <c r="E243" s="36"/>
    </row>
    <row r="244" ht="15" spans="1:5">
      <c r="A244" s="40"/>
      <c r="B244" s="13" t="s">
        <v>266</v>
      </c>
      <c r="C244" s="75">
        <v>5499</v>
      </c>
      <c r="D244" s="75">
        <v>5499</v>
      </c>
      <c r="E244" s="36"/>
    </row>
    <row r="245" ht="15" spans="1:5">
      <c r="A245" s="16"/>
      <c r="D245" s="57">
        <f>SUM(D243:D244)</f>
        <v>8499</v>
      </c>
      <c r="E245" s="36"/>
    </row>
    <row r="246" ht="15" spans="1:5">
      <c r="A246" s="16"/>
      <c r="E246" s="36"/>
    </row>
    <row r="247" ht="15" spans="1:5">
      <c r="A247" s="101">
        <v>45209</v>
      </c>
      <c r="B247" s="13" t="s">
        <v>267</v>
      </c>
      <c r="C247" s="41">
        <v>10000</v>
      </c>
      <c r="D247" s="41">
        <v>5000</v>
      </c>
      <c r="E247" s="36"/>
    </row>
    <row r="248" ht="15" spans="1:5">
      <c r="A248" s="40" t="s">
        <v>167</v>
      </c>
      <c r="B248" s="13" t="s">
        <v>268</v>
      </c>
      <c r="C248" s="41">
        <v>44.77</v>
      </c>
      <c r="D248" s="41">
        <v>44.77</v>
      </c>
      <c r="E248" s="36"/>
    </row>
    <row r="249" ht="15" spans="1:5">
      <c r="A249" s="16"/>
      <c r="D249" s="87">
        <f>SUM(D247:D248)</f>
        <v>5044.77</v>
      </c>
      <c r="E249" s="36"/>
    </row>
    <row r="250" ht="15" spans="1:5">
      <c r="A250" s="16"/>
      <c r="E250" s="36"/>
    </row>
    <row r="251" ht="15" spans="1:5">
      <c r="A251" s="40" t="s">
        <v>222</v>
      </c>
      <c r="B251" s="13" t="s">
        <v>269</v>
      </c>
      <c r="C251" s="41">
        <v>2103.28</v>
      </c>
      <c r="D251" s="41">
        <v>2103.28</v>
      </c>
      <c r="E251" s="36"/>
    </row>
    <row r="252" ht="15" spans="1:5">
      <c r="A252" s="40" t="s">
        <v>70</v>
      </c>
      <c r="B252" s="13" t="s">
        <v>270</v>
      </c>
      <c r="C252" s="41">
        <v>676.86</v>
      </c>
      <c r="D252" s="41">
        <v>676.86</v>
      </c>
      <c r="E252" s="36"/>
    </row>
    <row r="253" ht="15" spans="1:5">
      <c r="A253" s="40" t="s">
        <v>173</v>
      </c>
      <c r="B253" s="13" t="s">
        <v>271</v>
      </c>
      <c r="C253" s="75">
        <v>3000</v>
      </c>
      <c r="D253" s="41">
        <v>3000</v>
      </c>
      <c r="E253" s="64"/>
    </row>
    <row r="254" ht="15" spans="1:5">
      <c r="A254" s="45" t="s">
        <v>272</v>
      </c>
      <c r="B254" s="46" t="s">
        <v>273</v>
      </c>
      <c r="C254" s="70">
        <v>1274.66</v>
      </c>
      <c r="D254" s="70">
        <v>1274.66</v>
      </c>
      <c r="E254" s="64"/>
    </row>
    <row r="255" ht="15" spans="1:5">
      <c r="A255" s="48" t="s">
        <v>274</v>
      </c>
      <c r="B255" s="49" t="s">
        <v>275</v>
      </c>
      <c r="C255" s="51">
        <v>360</v>
      </c>
      <c r="D255" s="52">
        <v>360</v>
      </c>
      <c r="E255" s="36"/>
    </row>
    <row r="256" ht="15" spans="1:5">
      <c r="A256" s="16"/>
      <c r="D256" s="57">
        <f>SUM(D251:D255)</f>
        <v>7414.8</v>
      </c>
      <c r="E256" s="36"/>
    </row>
    <row r="257" ht="15" spans="1:5">
      <c r="A257" s="16"/>
      <c r="E257" s="36"/>
    </row>
    <row r="258" ht="15" spans="1:5">
      <c r="A258" s="80">
        <v>45201</v>
      </c>
      <c r="B258" s="13" t="s">
        <v>276</v>
      </c>
      <c r="C258" s="41">
        <v>9261</v>
      </c>
      <c r="D258" s="41">
        <f>9261</f>
        <v>9261</v>
      </c>
      <c r="E258" s="36"/>
    </row>
    <row r="259" ht="15" spans="1:5">
      <c r="A259" s="80">
        <v>45201</v>
      </c>
      <c r="B259" s="13" t="s">
        <v>277</v>
      </c>
      <c r="C259" s="41">
        <v>18162</v>
      </c>
      <c r="D259" s="41">
        <f>18162-242.11</f>
        <v>17919.89</v>
      </c>
      <c r="E259" s="36"/>
    </row>
    <row r="260" ht="15" spans="1:5">
      <c r="A260" s="66" t="s">
        <v>278</v>
      </c>
      <c r="B260" s="67" t="s">
        <v>279</v>
      </c>
      <c r="C260" s="68">
        <v>393600</v>
      </c>
      <c r="D260" s="69">
        <v>393600</v>
      </c>
      <c r="E260" s="36"/>
    </row>
    <row r="261" ht="15" spans="1:5">
      <c r="A261" s="16"/>
      <c r="D261" s="57">
        <f>SUM(D258:D260)</f>
        <v>420780.89</v>
      </c>
      <c r="E261" s="36"/>
    </row>
    <row r="262" ht="15" spans="1:5">
      <c r="A262" s="16"/>
      <c r="E262" s="36"/>
    </row>
    <row r="263" ht="15" spans="1:5">
      <c r="A263" s="40" t="s">
        <v>280</v>
      </c>
      <c r="B263" s="13" t="s">
        <v>281</v>
      </c>
      <c r="C263" s="41">
        <v>1526.76</v>
      </c>
      <c r="D263" s="41">
        <v>1526.76</v>
      </c>
      <c r="E263" s="36"/>
    </row>
    <row r="264" ht="15" spans="1:5">
      <c r="A264" s="80">
        <v>45334</v>
      </c>
      <c r="B264" s="13" t="s">
        <v>282</v>
      </c>
      <c r="C264" s="41">
        <v>10000</v>
      </c>
      <c r="D264" s="41">
        <v>10000</v>
      </c>
      <c r="E264" s="36"/>
    </row>
    <row r="265" ht="15" spans="1:5">
      <c r="A265" s="16"/>
      <c r="D265" s="87">
        <f>SUM(D263:D264)</f>
        <v>11526.76</v>
      </c>
      <c r="E265" s="36"/>
    </row>
    <row r="266" ht="15" spans="1:5">
      <c r="A266" s="16"/>
      <c r="E266" s="36"/>
    </row>
    <row r="267" ht="15" spans="1:5">
      <c r="A267" s="12">
        <v>45339</v>
      </c>
      <c r="B267" s="13" t="s">
        <v>283</v>
      </c>
      <c r="C267" s="41">
        <v>10000</v>
      </c>
      <c r="D267" s="43">
        <f>7000-1500-2500</f>
        <v>3000</v>
      </c>
      <c r="E267" s="36"/>
    </row>
    <row r="268" ht="15" spans="1:5">
      <c r="A268" s="16"/>
      <c r="E268" s="36"/>
    </row>
    <row r="269" ht="15" spans="1:5">
      <c r="A269" s="16"/>
      <c r="E269" s="36"/>
    </row>
    <row r="270" ht="15" spans="1:5">
      <c r="A270" s="40" t="s">
        <v>284</v>
      </c>
      <c r="B270" s="13" t="s">
        <v>285</v>
      </c>
      <c r="C270" s="41">
        <v>255</v>
      </c>
      <c r="D270" s="75">
        <v>255</v>
      </c>
      <c r="E270" s="36"/>
    </row>
    <row r="271" ht="15" spans="1:5">
      <c r="A271" s="45" t="s">
        <v>286</v>
      </c>
      <c r="B271" s="46" t="s">
        <v>287</v>
      </c>
      <c r="C271" s="47">
        <v>8500</v>
      </c>
      <c r="D271" s="70">
        <f>8500-1000-2000-1500-1000</f>
        <v>3000</v>
      </c>
      <c r="E271" s="36"/>
    </row>
    <row r="272" ht="15" spans="1:5">
      <c r="A272" s="48" t="s">
        <v>288</v>
      </c>
      <c r="B272" s="49" t="s">
        <v>289</v>
      </c>
      <c r="C272" s="50">
        <v>9750</v>
      </c>
      <c r="D272" s="82">
        <v>9750</v>
      </c>
      <c r="E272" s="36"/>
    </row>
    <row r="273" ht="15" spans="1:5">
      <c r="A273" s="48" t="s">
        <v>288</v>
      </c>
      <c r="B273" s="49" t="s">
        <v>290</v>
      </c>
      <c r="C273" s="50">
        <v>292.5</v>
      </c>
      <c r="D273" s="51">
        <v>292.5</v>
      </c>
      <c r="E273" s="36"/>
    </row>
    <row r="274" ht="15" spans="1:5">
      <c r="A274" s="16"/>
      <c r="D274" s="87">
        <f>SUM(D270:D273)</f>
        <v>13297.5</v>
      </c>
      <c r="E274" s="36"/>
    </row>
    <row r="275" ht="15" spans="1:5">
      <c r="A275" s="16"/>
      <c r="D275" s="102"/>
      <c r="E275" s="36"/>
    </row>
    <row r="276" ht="15" spans="1:5">
      <c r="A276" s="103" t="s">
        <v>291</v>
      </c>
      <c r="B276" s="104" t="s">
        <v>292</v>
      </c>
      <c r="C276" s="105">
        <v>10000</v>
      </c>
      <c r="D276" s="105">
        <f>10000-2000-5000-3000</f>
        <v>0</v>
      </c>
      <c r="E276" s="36"/>
    </row>
    <row r="277" ht="15" spans="1:5">
      <c r="A277" s="103" t="s">
        <v>293</v>
      </c>
      <c r="B277" s="104" t="s">
        <v>294</v>
      </c>
      <c r="C277" s="105">
        <v>340</v>
      </c>
      <c r="D277" s="105">
        <f>340-340</f>
        <v>0</v>
      </c>
      <c r="E277" s="36"/>
    </row>
    <row r="278" ht="15" spans="1:5">
      <c r="A278" s="16"/>
      <c r="C278" s="106"/>
      <c r="D278" s="107">
        <f>SUM(D276:D277)</f>
        <v>0</v>
      </c>
      <c r="E278" s="36"/>
    </row>
    <row r="279" ht="15" spans="1:5">
      <c r="A279" s="16"/>
      <c r="E279" s="36"/>
    </row>
    <row r="280" ht="15" spans="1:5">
      <c r="A280" s="40" t="s">
        <v>295</v>
      </c>
      <c r="B280" s="13" t="s">
        <v>296</v>
      </c>
      <c r="C280" s="41">
        <v>1057.47</v>
      </c>
      <c r="D280" s="43">
        <v>1057.47</v>
      </c>
      <c r="E280" s="36"/>
    </row>
    <row r="281" ht="15" spans="1:5">
      <c r="A281" s="16"/>
      <c r="E281" s="36"/>
    </row>
    <row r="282" ht="15" spans="1:26">
      <c r="A282" s="40" t="s">
        <v>297</v>
      </c>
      <c r="B282" s="13" t="s">
        <v>298</v>
      </c>
      <c r="C282" s="75">
        <v>611.52</v>
      </c>
      <c r="D282" s="75">
        <v>611.52</v>
      </c>
      <c r="E282" s="36"/>
      <c r="L282" s="117"/>
      <c r="M282" s="117"/>
      <c r="N282" s="117"/>
      <c r="O282" s="117"/>
      <c r="P282" s="117"/>
      <c r="Q282" s="117"/>
      <c r="R282" s="117"/>
      <c r="S282" s="117"/>
      <c r="T282" s="117"/>
      <c r="U282" s="117"/>
      <c r="V282" s="117"/>
      <c r="W282" s="117"/>
      <c r="X282" s="117"/>
      <c r="Y282" s="117"/>
      <c r="Z282" s="117"/>
    </row>
    <row r="283" ht="15" spans="1:26">
      <c r="A283" s="40" t="s">
        <v>272</v>
      </c>
      <c r="B283" s="13" t="s">
        <v>299</v>
      </c>
      <c r="C283" s="75">
        <v>805.28</v>
      </c>
      <c r="D283" s="75">
        <v>805.28</v>
      </c>
      <c r="E283" s="36"/>
      <c r="L283" s="117"/>
      <c r="M283" s="117"/>
      <c r="N283" s="117"/>
      <c r="O283" s="117"/>
      <c r="P283" s="117"/>
      <c r="Q283" s="117"/>
      <c r="R283" s="117"/>
      <c r="S283" s="117"/>
      <c r="T283" s="117"/>
      <c r="U283" s="117"/>
      <c r="V283" s="117"/>
      <c r="W283" s="117"/>
      <c r="X283" s="117"/>
      <c r="Y283" s="117"/>
      <c r="Z283" s="117"/>
    </row>
    <row r="284" ht="15" spans="1:26">
      <c r="A284" s="45" t="s">
        <v>140</v>
      </c>
      <c r="B284" s="46" t="s">
        <v>300</v>
      </c>
      <c r="C284" s="70">
        <v>10000</v>
      </c>
      <c r="D284" s="68">
        <f>C284-1666.67-1500-1500</f>
        <v>5333.33</v>
      </c>
      <c r="E284" s="64"/>
      <c r="L284" s="117"/>
      <c r="M284" s="117"/>
      <c r="N284" s="117"/>
      <c r="O284" s="117"/>
      <c r="P284" s="117"/>
      <c r="Q284" s="117"/>
      <c r="R284" s="117"/>
      <c r="S284" s="117"/>
      <c r="T284" s="117"/>
      <c r="U284" s="117"/>
      <c r="V284" s="117"/>
      <c r="W284" s="117"/>
      <c r="X284" s="117"/>
      <c r="Y284" s="117"/>
      <c r="Z284" s="117"/>
    </row>
    <row r="285" ht="15" spans="1:26">
      <c r="A285" s="48" t="s">
        <v>140</v>
      </c>
      <c r="B285" s="49" t="s">
        <v>301</v>
      </c>
      <c r="C285" s="51" t="s">
        <v>302</v>
      </c>
      <c r="D285" s="51">
        <v>1654.83</v>
      </c>
      <c r="E285" s="36"/>
      <c r="L285" s="117"/>
      <c r="M285" s="117"/>
      <c r="N285" s="117"/>
      <c r="O285" s="117"/>
      <c r="P285" s="117"/>
      <c r="Q285" s="117"/>
      <c r="R285" s="117"/>
      <c r="S285" s="117"/>
      <c r="T285" s="117"/>
      <c r="U285" s="117"/>
      <c r="V285" s="117"/>
      <c r="W285" s="117"/>
      <c r="X285" s="117"/>
      <c r="Y285" s="117"/>
      <c r="Z285" s="117"/>
    </row>
    <row r="286" ht="15" spans="1:26">
      <c r="A286" s="16"/>
      <c r="D286" s="87">
        <f>SUM(D282:D285)</f>
        <v>8404.96</v>
      </c>
      <c r="E286" s="36"/>
      <c r="L286" s="117"/>
      <c r="M286" s="117"/>
      <c r="N286" s="117"/>
      <c r="O286" s="117"/>
      <c r="P286" s="117"/>
      <c r="Q286" s="117"/>
      <c r="R286" s="117"/>
      <c r="S286" s="117"/>
      <c r="T286" s="117"/>
      <c r="U286" s="117"/>
      <c r="V286" s="117"/>
      <c r="W286" s="117"/>
      <c r="X286" s="117"/>
      <c r="Y286" s="117"/>
      <c r="Z286" s="117"/>
    </row>
    <row r="287" ht="15" spans="1:26">
      <c r="A287" s="16"/>
      <c r="E287" s="36"/>
      <c r="L287" s="117"/>
      <c r="M287" s="117"/>
      <c r="N287" s="117"/>
      <c r="O287" s="117"/>
      <c r="P287" s="117"/>
      <c r="Q287" s="117"/>
      <c r="R287" s="117"/>
      <c r="S287" s="117"/>
      <c r="T287" s="117"/>
      <c r="U287" s="117"/>
      <c r="V287" s="117"/>
      <c r="W287" s="117"/>
      <c r="X287" s="117"/>
      <c r="Y287" s="117"/>
      <c r="Z287" s="117"/>
    </row>
    <row r="288" ht="15" spans="1:26">
      <c r="A288" s="40" t="s">
        <v>167</v>
      </c>
      <c r="B288" s="13" t="s">
        <v>303</v>
      </c>
      <c r="C288" s="75">
        <v>1026.2</v>
      </c>
      <c r="D288" s="75">
        <v>1026.2</v>
      </c>
      <c r="E288" s="36"/>
      <c r="L288" s="117"/>
      <c r="M288" s="117"/>
      <c r="N288" s="117"/>
      <c r="O288" s="117"/>
      <c r="P288" s="117"/>
      <c r="Q288" s="117"/>
      <c r="R288" s="117"/>
      <c r="S288" s="117"/>
      <c r="T288" s="117"/>
      <c r="U288" s="117"/>
      <c r="V288" s="117"/>
      <c r="W288" s="117"/>
      <c r="X288" s="117"/>
      <c r="Y288" s="117"/>
      <c r="Z288" s="117"/>
    </row>
    <row r="289" ht="15" spans="1:26">
      <c r="A289" s="40" t="s">
        <v>70</v>
      </c>
      <c r="B289" s="13" t="s">
        <v>304</v>
      </c>
      <c r="C289" s="75">
        <v>1735.24</v>
      </c>
      <c r="D289" s="75">
        <v>1735.24</v>
      </c>
      <c r="E289" s="36"/>
      <c r="L289" s="117"/>
      <c r="M289" s="117"/>
      <c r="N289" s="117"/>
      <c r="O289" s="117"/>
      <c r="P289" s="117"/>
      <c r="Q289" s="117"/>
      <c r="R289" s="117"/>
      <c r="S289" s="117"/>
      <c r="T289" s="117"/>
      <c r="U289" s="117"/>
      <c r="V289" s="117"/>
      <c r="W289" s="117"/>
      <c r="X289" s="117"/>
      <c r="Y289" s="117"/>
      <c r="Z289" s="117"/>
    </row>
    <row r="290" ht="15" spans="1:26">
      <c r="A290" s="40" t="s">
        <v>305</v>
      </c>
      <c r="B290" s="13" t="s">
        <v>306</v>
      </c>
      <c r="C290" s="75">
        <v>527</v>
      </c>
      <c r="D290" s="75">
        <v>527</v>
      </c>
      <c r="E290" s="36"/>
      <c r="L290" s="117"/>
      <c r="M290" s="117"/>
      <c r="N290" s="117"/>
      <c r="O290" s="117"/>
      <c r="P290" s="117"/>
      <c r="Q290" s="117"/>
      <c r="R290" s="117"/>
      <c r="S290" s="117"/>
      <c r="T290" s="117"/>
      <c r="U290" s="117"/>
      <c r="V290" s="117"/>
      <c r="W290" s="117"/>
      <c r="X290" s="117"/>
      <c r="Y290" s="117"/>
      <c r="Z290" s="117"/>
    </row>
    <row r="291" ht="15" spans="1:26">
      <c r="A291" s="16"/>
      <c r="D291" s="87">
        <f>SUM(D288:D290)</f>
        <v>3288.44</v>
      </c>
      <c r="E291" s="36"/>
      <c r="L291" s="117"/>
      <c r="M291" s="117"/>
      <c r="N291" s="117"/>
      <c r="O291" s="117"/>
      <c r="P291" s="117"/>
      <c r="Q291" s="117"/>
      <c r="R291" s="117"/>
      <c r="S291" s="117"/>
      <c r="T291" s="117"/>
      <c r="U291" s="117"/>
      <c r="V291" s="117"/>
      <c r="W291" s="117"/>
      <c r="X291" s="117"/>
      <c r="Y291" s="117"/>
      <c r="Z291" s="117"/>
    </row>
    <row r="292" ht="15" spans="1:26">
      <c r="A292" s="16"/>
      <c r="D292" s="100"/>
      <c r="E292" s="36"/>
      <c r="L292" s="117"/>
      <c r="M292" s="117"/>
      <c r="N292" s="117"/>
      <c r="O292" s="117"/>
      <c r="P292" s="117"/>
      <c r="Q292" s="117"/>
      <c r="R292" s="117"/>
      <c r="S292" s="117"/>
      <c r="T292" s="117"/>
      <c r="U292" s="117"/>
      <c r="V292" s="117"/>
      <c r="W292" s="117"/>
      <c r="X292" s="117"/>
      <c r="Y292" s="117"/>
      <c r="Z292" s="117"/>
    </row>
    <row r="293" ht="15" spans="1:26">
      <c r="A293" s="40" t="s">
        <v>284</v>
      </c>
      <c r="B293" s="13" t="s">
        <v>307</v>
      </c>
      <c r="C293" s="75">
        <v>320</v>
      </c>
      <c r="D293" s="75">
        <v>320</v>
      </c>
      <c r="E293" s="36"/>
      <c r="L293" s="117"/>
      <c r="M293" s="117"/>
      <c r="N293" s="117"/>
      <c r="O293" s="117"/>
      <c r="P293" s="117"/>
      <c r="Q293" s="117"/>
      <c r="R293" s="117"/>
      <c r="S293" s="117"/>
      <c r="T293" s="117"/>
      <c r="U293" s="117"/>
      <c r="V293" s="117"/>
      <c r="W293" s="117"/>
      <c r="X293" s="117"/>
      <c r="Y293" s="117"/>
      <c r="Z293" s="117"/>
    </row>
    <row r="294" ht="15" spans="1:26">
      <c r="A294" s="40" t="s">
        <v>284</v>
      </c>
      <c r="B294" s="13" t="s">
        <v>308</v>
      </c>
      <c r="C294" s="75">
        <v>180.2</v>
      </c>
      <c r="D294" s="75">
        <v>180.2</v>
      </c>
      <c r="E294" s="36"/>
      <c r="L294" s="117"/>
      <c r="M294" s="117"/>
      <c r="N294" s="117"/>
      <c r="O294" s="117"/>
      <c r="P294" s="117"/>
      <c r="Q294" s="117"/>
      <c r="R294" s="117"/>
      <c r="S294" s="117"/>
      <c r="T294" s="117"/>
      <c r="U294" s="117"/>
      <c r="V294" s="117"/>
      <c r="W294" s="117"/>
      <c r="X294" s="117"/>
      <c r="Y294" s="117"/>
      <c r="Z294" s="117"/>
    </row>
    <row r="295" ht="15" spans="1:5">
      <c r="A295" s="16"/>
      <c r="D295" s="108">
        <f>SUM(D293:D294)</f>
        <v>500.2</v>
      </c>
      <c r="E295" s="36"/>
    </row>
    <row r="296" ht="15" spans="1:5">
      <c r="A296" s="16"/>
      <c r="E296" s="36"/>
    </row>
    <row r="297" ht="15" spans="1:5">
      <c r="A297" s="40" t="s">
        <v>169</v>
      </c>
      <c r="B297" s="13" t="s">
        <v>309</v>
      </c>
      <c r="C297" s="75">
        <v>30000</v>
      </c>
      <c r="D297" s="75">
        <f>30000-2500-3000-3000-3000</f>
        <v>18500</v>
      </c>
      <c r="E297" s="36"/>
    </row>
    <row r="298" ht="15" spans="1:5">
      <c r="A298" s="40" t="s">
        <v>173</v>
      </c>
      <c r="B298" s="13" t="s">
        <v>310</v>
      </c>
      <c r="C298" s="75">
        <v>3000</v>
      </c>
      <c r="D298" s="41">
        <v>3000</v>
      </c>
      <c r="E298" s="36"/>
    </row>
    <row r="299" ht="15" spans="1:5">
      <c r="A299" s="66" t="s">
        <v>140</v>
      </c>
      <c r="B299" s="67" t="s">
        <v>311</v>
      </c>
      <c r="C299" s="68">
        <v>320000</v>
      </c>
      <c r="D299" s="69">
        <v>320000</v>
      </c>
      <c r="E299" s="36"/>
    </row>
    <row r="300" ht="15" spans="1:5">
      <c r="A300" s="16"/>
      <c r="D300" s="57">
        <f>SUM(D297:D299)</f>
        <v>341500</v>
      </c>
      <c r="E300" s="36"/>
    </row>
    <row r="301" ht="15" spans="1:5">
      <c r="A301" s="16"/>
      <c r="D301" s="100"/>
      <c r="E301" s="36"/>
    </row>
    <row r="302" ht="15" spans="1:5">
      <c r="A302" s="40" t="s">
        <v>312</v>
      </c>
      <c r="B302" s="13" t="s">
        <v>313</v>
      </c>
      <c r="C302" s="75">
        <v>10000</v>
      </c>
      <c r="D302" s="108">
        <f>10000-1500-1000-1500-1500</f>
        <v>4500</v>
      </c>
      <c r="E302" s="36"/>
    </row>
    <row r="303" ht="15" spans="1:5">
      <c r="A303" s="16"/>
      <c r="D303" s="100"/>
      <c r="E303" s="36"/>
    </row>
    <row r="304" ht="15" spans="1:5">
      <c r="A304" s="40" t="s">
        <v>98</v>
      </c>
      <c r="B304" s="13" t="s">
        <v>314</v>
      </c>
      <c r="C304" s="75">
        <v>2146.86</v>
      </c>
      <c r="D304" s="108">
        <v>2146.86</v>
      </c>
      <c r="E304" s="36"/>
    </row>
    <row r="305" ht="15" spans="1:5">
      <c r="A305" s="16"/>
      <c r="D305" s="100"/>
      <c r="E305" s="36"/>
    </row>
    <row r="306" ht="15" spans="1:5">
      <c r="A306" s="40" t="s">
        <v>167</v>
      </c>
      <c r="B306" s="13" t="s">
        <v>315</v>
      </c>
      <c r="C306" s="75"/>
      <c r="D306" s="43">
        <v>1339.29</v>
      </c>
      <c r="E306" s="36"/>
    </row>
    <row r="307" ht="15" spans="1:5">
      <c r="A307" s="16"/>
      <c r="D307" s="109"/>
      <c r="E307" s="36"/>
    </row>
    <row r="308" s="31" customFormat="1" ht="15" spans="1:5">
      <c r="A308" s="103" t="s">
        <v>316</v>
      </c>
      <c r="B308" s="104" t="s">
        <v>317</v>
      </c>
      <c r="C308" s="110">
        <v>10000</v>
      </c>
      <c r="D308" s="111">
        <f>10000-2000-2000-6000</f>
        <v>0</v>
      </c>
      <c r="E308" s="112"/>
    </row>
    <row r="309" ht="15" spans="1:5">
      <c r="A309" s="16"/>
      <c r="D309" s="109"/>
      <c r="E309" s="36"/>
    </row>
    <row r="310" ht="15" spans="1:5">
      <c r="A310" s="40" t="s">
        <v>70</v>
      </c>
      <c r="B310" s="13" t="s">
        <v>318</v>
      </c>
      <c r="C310" s="75">
        <v>2417.38</v>
      </c>
      <c r="D310" s="43">
        <v>2417.38</v>
      </c>
      <c r="E310" s="36"/>
    </row>
    <row r="311" ht="15" spans="1:5">
      <c r="A311" s="16"/>
      <c r="D311" s="109"/>
      <c r="E311" s="36"/>
    </row>
    <row r="312" ht="15" spans="1:24">
      <c r="A312" s="40" t="s">
        <v>173</v>
      </c>
      <c r="B312" s="13" t="s">
        <v>319</v>
      </c>
      <c r="C312" s="75">
        <v>3000</v>
      </c>
      <c r="D312" s="113">
        <v>3000</v>
      </c>
      <c r="E312" s="114"/>
      <c r="G312" s="11"/>
      <c r="H312" s="115"/>
      <c r="I312" s="16"/>
      <c r="K312" s="11"/>
      <c r="L312" s="115"/>
      <c r="M312" s="16"/>
      <c r="O312" s="11"/>
      <c r="P312" s="115"/>
      <c r="Q312" s="16"/>
      <c r="S312" s="11"/>
      <c r="T312" s="115"/>
      <c r="U312" s="16"/>
      <c r="W312" s="11"/>
      <c r="X312" s="115"/>
    </row>
    <row r="313" ht="15" spans="1:24">
      <c r="A313" s="16"/>
      <c r="D313" s="116"/>
      <c r="E313" s="114"/>
      <c r="G313" s="11"/>
      <c r="H313" s="115"/>
      <c r="I313" s="16"/>
      <c r="K313" s="11"/>
      <c r="L313" s="115"/>
      <c r="M313" s="16"/>
      <c r="O313" s="11"/>
      <c r="P313" s="115"/>
      <c r="Q313" s="16"/>
      <c r="S313" s="11"/>
      <c r="T313" s="115"/>
      <c r="U313" s="16"/>
      <c r="W313" s="11"/>
      <c r="X313" s="115"/>
    </row>
    <row r="314" ht="15" spans="1:5">
      <c r="A314" s="40" t="s">
        <v>320</v>
      </c>
      <c r="B314" s="13" t="s">
        <v>321</v>
      </c>
      <c r="C314" s="75">
        <v>95465.01</v>
      </c>
      <c r="D314" s="43">
        <v>95465.01</v>
      </c>
      <c r="E314" s="36"/>
    </row>
    <row r="315" ht="15" spans="1:5">
      <c r="A315" s="16"/>
      <c r="D315" s="109"/>
      <c r="E315" s="36"/>
    </row>
    <row r="316" ht="15" spans="1:5">
      <c r="A316" s="40" t="s">
        <v>322</v>
      </c>
      <c r="B316" s="13" t="s">
        <v>323</v>
      </c>
      <c r="C316" s="75">
        <v>10000</v>
      </c>
      <c r="D316" s="43">
        <f>10000-2000</f>
        <v>8000</v>
      </c>
      <c r="E316" s="64" t="s">
        <v>176</v>
      </c>
    </row>
    <row r="317" ht="15" spans="3:5">
      <c r="C317" s="102"/>
      <c r="D317" s="102"/>
      <c r="E317" s="36"/>
    </row>
    <row r="318" ht="15" spans="1:5">
      <c r="A318" s="18">
        <v>45339</v>
      </c>
      <c r="B318" s="13" t="s">
        <v>324</v>
      </c>
      <c r="C318" s="41">
        <v>2000</v>
      </c>
      <c r="D318" s="43">
        <f>2000-1000-500-500</f>
        <v>0</v>
      </c>
      <c r="E318" s="36"/>
    </row>
    <row r="319" ht="15" spans="1:5">
      <c r="A319" s="40"/>
      <c r="B319" s="13" t="s">
        <v>325</v>
      </c>
      <c r="C319" s="41">
        <v>1000</v>
      </c>
      <c r="D319" s="43">
        <v>1000</v>
      </c>
      <c r="E319" s="36"/>
    </row>
    <row r="320" ht="15" spans="3:5">
      <c r="C320" s="102"/>
      <c r="D320" s="102"/>
      <c r="E320" s="36"/>
    </row>
    <row r="321" ht="15" spans="1:5">
      <c r="A321" s="118" t="s">
        <v>272</v>
      </c>
      <c r="B321" s="118" t="s">
        <v>326</v>
      </c>
      <c r="C321" s="119">
        <v>5000</v>
      </c>
      <c r="D321" s="120">
        <v>5000</v>
      </c>
      <c r="E321" s="64" t="s">
        <v>176</v>
      </c>
    </row>
    <row r="322" ht="15" spans="5:5">
      <c r="E322" s="36"/>
    </row>
    <row r="323" ht="15" spans="1:5">
      <c r="A323" s="121" t="s">
        <v>327</v>
      </c>
      <c r="B323" s="49" t="s">
        <v>328</v>
      </c>
      <c r="C323" s="122">
        <v>5462</v>
      </c>
      <c r="D323" s="123">
        <f>5462-1000</f>
        <v>4462</v>
      </c>
      <c r="E323" s="124"/>
    </row>
    <row r="324" ht="15" spans="1:5">
      <c r="A324" s="125"/>
      <c r="B324" s="125"/>
      <c r="C324" s="102"/>
      <c r="D324" s="126">
        <f>SUM(D323:D323)</f>
        <v>4462</v>
      </c>
      <c r="E324" s="36"/>
    </row>
    <row r="325" ht="15" spans="1:5">
      <c r="A325" s="125"/>
      <c r="B325" s="125"/>
      <c r="C325" s="102"/>
      <c r="D325" s="102"/>
      <c r="E325" s="36"/>
    </row>
    <row r="326" ht="15" spans="1:5">
      <c r="A326" s="121" t="s">
        <v>327</v>
      </c>
      <c r="B326" s="49" t="s">
        <v>329</v>
      </c>
      <c r="C326" s="122">
        <v>5462</v>
      </c>
      <c r="D326" s="123">
        <f>5462-1000</f>
        <v>4462</v>
      </c>
      <c r="E326" s="124"/>
    </row>
    <row r="327" ht="15" spans="3:5">
      <c r="C327" s="102"/>
      <c r="D327" s="126">
        <f>SUM(D326:D326)</f>
        <v>4462</v>
      </c>
      <c r="E327" s="124"/>
    </row>
    <row r="328" ht="15" spans="3:5">
      <c r="C328" s="102"/>
      <c r="D328" s="102"/>
      <c r="E328" s="124"/>
    </row>
    <row r="329" ht="15" spans="1:5">
      <c r="A329" s="45" t="s">
        <v>74</v>
      </c>
      <c r="B329" s="46" t="s">
        <v>330</v>
      </c>
      <c r="C329" s="70">
        <v>2600</v>
      </c>
      <c r="D329" s="127">
        <v>2600</v>
      </c>
      <c r="E329" s="36"/>
    </row>
    <row r="330" ht="15" spans="3:5">
      <c r="C330" s="102"/>
      <c r="D330" s="102"/>
      <c r="E330" s="124"/>
    </row>
    <row r="331" ht="15" spans="1:5">
      <c r="A331" s="49" t="s">
        <v>74</v>
      </c>
      <c r="B331" s="49" t="s">
        <v>331</v>
      </c>
      <c r="C331" s="122">
        <v>535.88</v>
      </c>
      <c r="D331" s="128">
        <v>535.88</v>
      </c>
      <c r="E331" s="124"/>
    </row>
    <row r="332" ht="15" spans="3:5">
      <c r="C332" s="102"/>
      <c r="D332" s="102"/>
      <c r="E332" s="124"/>
    </row>
    <row r="333" ht="15" spans="1:5">
      <c r="A333" s="49" t="s">
        <v>332</v>
      </c>
      <c r="B333" s="49" t="s">
        <v>333</v>
      </c>
      <c r="C333" s="122">
        <v>3000</v>
      </c>
      <c r="D333" s="128">
        <f>3000-1500</f>
        <v>1500</v>
      </c>
      <c r="E333" s="124"/>
    </row>
    <row r="334" ht="15" spans="3:5">
      <c r="C334" s="102"/>
      <c r="D334" s="102"/>
      <c r="E334" s="124"/>
    </row>
    <row r="335" ht="15" spans="1:5">
      <c r="A335" s="121" t="s">
        <v>334</v>
      </c>
      <c r="B335" s="49" t="s">
        <v>335</v>
      </c>
      <c r="C335" s="122">
        <v>13233.29</v>
      </c>
      <c r="D335" s="128">
        <v>13233.29</v>
      </c>
      <c r="E335" s="124"/>
    </row>
    <row r="336" ht="15" spans="1:5">
      <c r="A336" s="129"/>
      <c r="C336" s="102"/>
      <c r="D336" s="102"/>
      <c r="E336" s="124"/>
    </row>
    <row r="337" ht="15" spans="1:5">
      <c r="A337" s="121" t="s">
        <v>334</v>
      </c>
      <c r="B337" s="49" t="s">
        <v>336</v>
      </c>
      <c r="C337" s="122">
        <v>13233.29</v>
      </c>
      <c r="D337" s="128">
        <v>13233.29</v>
      </c>
      <c r="E337" s="124"/>
    </row>
    <row r="338" ht="15" spans="1:5">
      <c r="A338" s="129"/>
      <c r="C338" s="102"/>
      <c r="D338" s="102"/>
      <c r="E338" s="124"/>
    </row>
    <row r="339" ht="15" spans="1:5">
      <c r="A339" s="121" t="s">
        <v>124</v>
      </c>
      <c r="B339" s="49" t="s">
        <v>337</v>
      </c>
      <c r="C339" s="122">
        <v>3582</v>
      </c>
      <c r="D339" s="128">
        <v>3582</v>
      </c>
      <c r="E339" s="124"/>
    </row>
    <row r="340" ht="15" spans="1:5">
      <c r="A340" s="129"/>
      <c r="C340" s="102"/>
      <c r="D340" s="102"/>
      <c r="E340" s="124"/>
    </row>
    <row r="341" customHeight="1" spans="1:4">
      <c r="A341" s="49" t="s">
        <v>288</v>
      </c>
      <c r="B341" s="49" t="s">
        <v>338</v>
      </c>
      <c r="C341" s="51">
        <v>12000</v>
      </c>
      <c r="D341" s="130">
        <v>12000</v>
      </c>
    </row>
    <row r="342" ht="15" spans="1:5">
      <c r="A342" s="129"/>
      <c r="C342" s="102"/>
      <c r="D342" s="102"/>
      <c r="E342" s="124"/>
    </row>
    <row r="343" customHeight="1" spans="1:4">
      <c r="A343" s="49" t="s">
        <v>288</v>
      </c>
      <c r="B343" s="49" t="s">
        <v>339</v>
      </c>
      <c r="C343" s="51">
        <v>830</v>
      </c>
      <c r="D343" s="130">
        <v>830</v>
      </c>
    </row>
    <row r="344" ht="15" spans="1:5">
      <c r="A344" s="129"/>
      <c r="C344" s="102"/>
      <c r="D344" s="102"/>
      <c r="E344" s="124"/>
    </row>
    <row r="345" ht="15" spans="1:5">
      <c r="A345" s="129"/>
      <c r="C345" s="102"/>
      <c r="D345" s="102"/>
      <c r="E345" s="124"/>
    </row>
    <row r="346" ht="15" spans="1:5">
      <c r="A346" s="129"/>
      <c r="C346" s="102"/>
      <c r="D346" s="102"/>
      <c r="E346" s="124"/>
    </row>
    <row r="347" ht="15" spans="1:5">
      <c r="A347" s="129"/>
      <c r="C347" s="102"/>
      <c r="D347" s="102"/>
      <c r="E347" s="124"/>
    </row>
    <row r="348" ht="15" spans="1:5">
      <c r="A348" s="129"/>
      <c r="C348" s="102"/>
      <c r="D348" s="102"/>
      <c r="E348" s="124"/>
    </row>
    <row r="349" ht="15" spans="1:5">
      <c r="A349" s="129"/>
      <c r="C349" s="102"/>
      <c r="D349" s="102"/>
      <c r="E349" s="124"/>
    </row>
    <row r="350" ht="15" spans="1:5">
      <c r="A350" s="129"/>
      <c r="C350" s="102"/>
      <c r="D350" s="102"/>
      <c r="E350" s="124"/>
    </row>
    <row r="351" ht="15" spans="1:5">
      <c r="A351" s="129"/>
      <c r="C351" s="102"/>
      <c r="D351" s="102"/>
      <c r="E351" s="124"/>
    </row>
    <row r="352" ht="15" spans="1:5">
      <c r="A352" s="129"/>
      <c r="C352" s="102"/>
      <c r="D352" s="102"/>
      <c r="E352" s="124"/>
    </row>
    <row r="353" ht="15" spans="1:5">
      <c r="A353" s="129"/>
      <c r="C353" s="102"/>
      <c r="D353" s="102"/>
      <c r="E353" s="124"/>
    </row>
    <row r="354" ht="15" spans="1:5">
      <c r="A354" s="129"/>
      <c r="C354" s="102"/>
      <c r="D354" s="102"/>
      <c r="E354" s="124"/>
    </row>
    <row r="355" ht="15" spans="1:5">
      <c r="A355" s="129"/>
      <c r="C355" s="102"/>
      <c r="D355" s="102"/>
      <c r="E355" s="124"/>
    </row>
    <row r="356" ht="15" spans="1:5">
      <c r="A356" s="129"/>
      <c r="C356" s="102"/>
      <c r="D356" s="102"/>
      <c r="E356" s="124"/>
    </row>
    <row r="357" ht="15" spans="1:5">
      <c r="A357" s="129"/>
      <c r="C357" s="102"/>
      <c r="D357" s="102"/>
      <c r="E357" s="124"/>
    </row>
    <row r="358" ht="15" spans="1:5">
      <c r="A358" s="129"/>
      <c r="C358" s="102"/>
      <c r="D358" s="102"/>
      <c r="E358" s="124"/>
    </row>
    <row r="359" ht="15" spans="1:5">
      <c r="A359" s="129"/>
      <c r="C359" s="102"/>
      <c r="D359" s="102"/>
      <c r="E359" s="124"/>
    </row>
    <row r="360" ht="15" spans="1:5">
      <c r="A360" s="129"/>
      <c r="C360" s="102"/>
      <c r="D360" s="102"/>
      <c r="E360" s="124"/>
    </row>
    <row r="361" ht="15" spans="1:5">
      <c r="A361" s="129"/>
      <c r="C361" s="102"/>
      <c r="D361" s="102"/>
      <c r="E361" s="124"/>
    </row>
    <row r="362" ht="15" spans="1:5">
      <c r="A362" s="129"/>
      <c r="C362" s="102"/>
      <c r="D362" s="102"/>
      <c r="E362" s="124"/>
    </row>
    <row r="363" ht="15" spans="1:5">
      <c r="A363" s="129"/>
      <c r="C363" s="102"/>
      <c r="D363" s="102"/>
      <c r="E363" s="124"/>
    </row>
    <row r="364" ht="15" spans="1:5">
      <c r="A364" s="129"/>
      <c r="C364" s="102"/>
      <c r="D364" s="102"/>
      <c r="E364" s="124"/>
    </row>
    <row r="365" ht="15" spans="1:5">
      <c r="A365" s="129"/>
      <c r="C365" s="102"/>
      <c r="D365" s="102"/>
      <c r="E365" s="124"/>
    </row>
    <row r="366" ht="15" spans="1:5">
      <c r="A366" s="129"/>
      <c r="C366" s="102"/>
      <c r="D366" s="102"/>
      <c r="E366" s="124"/>
    </row>
    <row r="367" ht="15" spans="1:5">
      <c r="A367" s="129"/>
      <c r="C367" s="102"/>
      <c r="D367" s="102"/>
      <c r="E367" s="124"/>
    </row>
    <row r="368" ht="15" spans="1:5">
      <c r="A368" s="129"/>
      <c r="C368" s="102"/>
      <c r="D368" s="102"/>
      <c r="E368" s="124"/>
    </row>
    <row r="369" ht="15" spans="1:5">
      <c r="A369" s="129"/>
      <c r="C369" s="102"/>
      <c r="D369" s="102"/>
      <c r="E369" s="124"/>
    </row>
    <row r="370" ht="15" spans="1:5">
      <c r="A370" s="129"/>
      <c r="C370" s="102"/>
      <c r="D370" s="102"/>
      <c r="E370" s="124"/>
    </row>
    <row r="371" ht="15" spans="1:5">
      <c r="A371" s="129"/>
      <c r="C371" s="102"/>
      <c r="D371" s="102"/>
      <c r="E371" s="124"/>
    </row>
    <row r="372" ht="15" spans="1:5">
      <c r="A372" s="129"/>
      <c r="C372" s="102"/>
      <c r="D372" s="102"/>
      <c r="E372" s="124"/>
    </row>
    <row r="373" ht="15" spans="1:5">
      <c r="A373" s="129"/>
      <c r="C373" s="102"/>
      <c r="D373" s="102"/>
      <c r="E373" s="124"/>
    </row>
    <row r="374" ht="15" spans="1:5">
      <c r="A374" s="129"/>
      <c r="C374" s="102"/>
      <c r="D374" s="102"/>
      <c r="E374" s="124"/>
    </row>
    <row r="375" ht="15" spans="1:5">
      <c r="A375" s="129"/>
      <c r="C375" s="102"/>
      <c r="D375" s="102"/>
      <c r="E375" s="124"/>
    </row>
    <row r="376" ht="15" spans="1:5">
      <c r="A376" s="129"/>
      <c r="C376" s="102"/>
      <c r="D376" s="102"/>
      <c r="E376" s="124"/>
    </row>
    <row r="377" ht="15" spans="1:5">
      <c r="A377" s="129"/>
      <c r="C377" s="102"/>
      <c r="D377" s="102"/>
      <c r="E377" s="124"/>
    </row>
    <row r="378" ht="15" spans="1:5">
      <c r="A378" s="129"/>
      <c r="C378" s="102"/>
      <c r="D378" s="102"/>
      <c r="E378" s="124"/>
    </row>
    <row r="379" ht="15" spans="1:5">
      <c r="A379" s="129"/>
      <c r="C379" s="102"/>
      <c r="D379" s="102"/>
      <c r="E379" s="124"/>
    </row>
    <row r="380" ht="15" spans="1:5">
      <c r="A380" s="129"/>
      <c r="C380" s="102"/>
      <c r="D380" s="102"/>
      <c r="E380" s="124"/>
    </row>
    <row r="381" ht="15" spans="1:5">
      <c r="A381" s="129"/>
      <c r="C381" s="102"/>
      <c r="D381" s="102"/>
      <c r="E381" s="124"/>
    </row>
    <row r="382" ht="15" spans="1:5">
      <c r="A382" s="129"/>
      <c r="C382" s="102"/>
      <c r="D382" s="102"/>
      <c r="E382" s="124"/>
    </row>
    <row r="383" ht="15" spans="1:5">
      <c r="A383" s="129"/>
      <c r="C383" s="102"/>
      <c r="D383" s="102"/>
      <c r="E383" s="124"/>
    </row>
    <row r="384" ht="15" spans="1:5">
      <c r="A384" s="129"/>
      <c r="C384" s="102"/>
      <c r="D384" s="102"/>
      <c r="E384" s="124"/>
    </row>
    <row r="385" ht="15" spans="1:5">
      <c r="A385" s="129"/>
      <c r="C385" s="102"/>
      <c r="D385" s="102"/>
      <c r="E385" s="124"/>
    </row>
    <row r="386" ht="15" spans="1:5">
      <c r="A386" s="129"/>
      <c r="C386" s="102"/>
      <c r="D386" s="102"/>
      <c r="E386" s="124"/>
    </row>
    <row r="387" ht="15" spans="1:5">
      <c r="A387" s="129"/>
      <c r="C387" s="102"/>
      <c r="D387" s="102"/>
      <c r="E387" s="124"/>
    </row>
    <row r="388" ht="15" spans="1:5">
      <c r="A388" s="129"/>
      <c r="C388" s="102"/>
      <c r="D388" s="102"/>
      <c r="E388" s="124"/>
    </row>
    <row r="389" ht="15" spans="1:5">
      <c r="A389" s="129"/>
      <c r="C389" s="102"/>
      <c r="D389" s="102"/>
      <c r="E389" s="124"/>
    </row>
    <row r="390" ht="15" spans="1:5">
      <c r="A390" s="129"/>
      <c r="C390" s="102"/>
      <c r="D390" s="102"/>
      <c r="E390" s="124"/>
    </row>
    <row r="391" ht="15" spans="1:5">
      <c r="A391" s="129"/>
      <c r="C391" s="102"/>
      <c r="D391" s="102"/>
      <c r="E391" s="124"/>
    </row>
    <row r="392" ht="15" spans="1:5">
      <c r="A392" s="129"/>
      <c r="C392" s="102"/>
      <c r="D392" s="102"/>
      <c r="E392" s="124"/>
    </row>
    <row r="393" ht="15" spans="1:5">
      <c r="A393" s="129"/>
      <c r="C393" s="102"/>
      <c r="D393" s="102"/>
      <c r="E393" s="124"/>
    </row>
    <row r="394" ht="15" spans="1:5">
      <c r="A394" s="129"/>
      <c r="C394" s="102"/>
      <c r="D394" s="102"/>
      <c r="E394" s="124"/>
    </row>
    <row r="395" ht="15" spans="1:5">
      <c r="A395" s="129"/>
      <c r="C395" s="102"/>
      <c r="D395" s="102"/>
      <c r="E395" s="124"/>
    </row>
    <row r="396" ht="15" spans="1:5">
      <c r="A396" s="129"/>
      <c r="C396" s="102"/>
      <c r="D396" s="102"/>
      <c r="E396" s="124"/>
    </row>
    <row r="397" ht="15" spans="1:5">
      <c r="A397" s="129"/>
      <c r="C397" s="102"/>
      <c r="D397" s="102"/>
      <c r="E397" s="124"/>
    </row>
    <row r="398" ht="15" spans="1:5">
      <c r="A398" s="129"/>
      <c r="C398" s="102"/>
      <c r="D398" s="102"/>
      <c r="E398" s="124"/>
    </row>
    <row r="399" ht="15" spans="1:5">
      <c r="A399" s="129"/>
      <c r="C399" s="102"/>
      <c r="D399" s="102"/>
      <c r="E399" s="124"/>
    </row>
    <row r="400" ht="15" spans="1:5">
      <c r="A400" s="129"/>
      <c r="C400" s="102"/>
      <c r="D400" s="102"/>
      <c r="E400" s="124"/>
    </row>
    <row r="401" ht="15" spans="1:5">
      <c r="A401" s="129"/>
      <c r="C401" s="102"/>
      <c r="D401" s="102"/>
      <c r="E401" s="124"/>
    </row>
    <row r="402" ht="15" spans="1:5">
      <c r="A402" s="129"/>
      <c r="C402" s="102"/>
      <c r="D402" s="102"/>
      <c r="E402" s="124"/>
    </row>
    <row r="403" ht="15" spans="1:5">
      <c r="A403" s="129"/>
      <c r="C403" s="102"/>
      <c r="D403" s="102"/>
      <c r="E403" s="124"/>
    </row>
    <row r="404" ht="15" spans="1:5">
      <c r="A404" s="129"/>
      <c r="C404" s="102"/>
      <c r="D404" s="102"/>
      <c r="E404" s="124"/>
    </row>
    <row r="405" ht="15" spans="1:5">
      <c r="A405" s="129"/>
      <c r="C405" s="102"/>
      <c r="D405" s="102"/>
      <c r="E405" s="124"/>
    </row>
    <row r="406" ht="15" spans="1:5">
      <c r="A406" s="129"/>
      <c r="C406" s="102"/>
      <c r="D406" s="102"/>
      <c r="E406" s="124"/>
    </row>
    <row r="407" ht="15" spans="1:5">
      <c r="A407" s="129"/>
      <c r="C407" s="102"/>
      <c r="D407" s="102"/>
      <c r="E407" s="124"/>
    </row>
    <row r="408" ht="15" spans="1:5">
      <c r="A408" s="129"/>
      <c r="C408" s="102"/>
      <c r="D408" s="102"/>
      <c r="E408" s="124"/>
    </row>
    <row r="409" ht="15" spans="1:5">
      <c r="A409" s="129"/>
      <c r="C409" s="102"/>
      <c r="D409" s="102"/>
      <c r="E409" s="124"/>
    </row>
    <row r="410" ht="15" spans="1:5">
      <c r="A410" s="129"/>
      <c r="C410" s="102"/>
      <c r="D410" s="102"/>
      <c r="E410" s="124"/>
    </row>
    <row r="411" ht="15" spans="1:5">
      <c r="A411" s="129"/>
      <c r="C411" s="102"/>
      <c r="D411" s="102"/>
      <c r="E411" s="124"/>
    </row>
    <row r="412" ht="15" spans="1:5">
      <c r="A412" s="129"/>
      <c r="C412" s="102"/>
      <c r="D412" s="102"/>
      <c r="E412" s="124"/>
    </row>
    <row r="413" ht="15" spans="1:5">
      <c r="A413" s="129"/>
      <c r="C413" s="102"/>
      <c r="D413" s="102"/>
      <c r="E413" s="124"/>
    </row>
    <row r="414" ht="15" spans="1:5">
      <c r="A414" s="129"/>
      <c r="C414" s="102"/>
      <c r="D414" s="102"/>
      <c r="E414" s="124"/>
    </row>
    <row r="415" ht="15" spans="1:5">
      <c r="A415" s="129"/>
      <c r="C415" s="102"/>
      <c r="D415" s="102"/>
      <c r="E415" s="124"/>
    </row>
    <row r="416" ht="15" spans="1:5">
      <c r="A416" s="129"/>
      <c r="C416" s="102"/>
      <c r="D416" s="102"/>
      <c r="E416" s="124"/>
    </row>
    <row r="417" ht="15" spans="1:5">
      <c r="A417" s="129"/>
      <c r="C417" s="102"/>
      <c r="D417" s="102"/>
      <c r="E417" s="124"/>
    </row>
    <row r="418" ht="15" spans="1:5">
      <c r="A418" s="129"/>
      <c r="C418" s="102"/>
      <c r="D418" s="102"/>
      <c r="E418" s="124"/>
    </row>
    <row r="419" ht="15" spans="1:5">
      <c r="A419" s="129"/>
      <c r="C419" s="102"/>
      <c r="D419" s="102"/>
      <c r="E419" s="124"/>
    </row>
    <row r="420" ht="15" spans="1:5">
      <c r="A420" s="129"/>
      <c r="C420" s="102"/>
      <c r="D420" s="102"/>
      <c r="E420" s="124"/>
    </row>
    <row r="421" ht="15" spans="1:5">
      <c r="A421" s="129"/>
      <c r="C421" s="102"/>
      <c r="D421" s="102"/>
      <c r="E421" s="124"/>
    </row>
    <row r="422" ht="15" spans="1:5">
      <c r="A422" s="129"/>
      <c r="C422" s="102"/>
      <c r="D422" s="102"/>
      <c r="E422" s="124"/>
    </row>
    <row r="423" ht="15" spans="1:5">
      <c r="A423" s="129"/>
      <c r="C423" s="102"/>
      <c r="D423" s="102"/>
      <c r="E423" s="124"/>
    </row>
    <row r="424" ht="15" spans="1:5">
      <c r="A424" s="129"/>
      <c r="C424" s="102"/>
      <c r="D424" s="102"/>
      <c r="E424" s="124"/>
    </row>
    <row r="425" ht="15" spans="1:5">
      <c r="A425" s="129"/>
      <c r="C425" s="102"/>
      <c r="D425" s="102"/>
      <c r="E425" s="124"/>
    </row>
    <row r="426" ht="15" spans="1:5">
      <c r="A426" s="129"/>
      <c r="C426" s="102"/>
      <c r="D426" s="102"/>
      <c r="E426" s="124"/>
    </row>
    <row r="427" ht="15" spans="1:5">
      <c r="A427" s="129"/>
      <c r="C427" s="102"/>
      <c r="D427" s="102"/>
      <c r="E427" s="124"/>
    </row>
    <row r="428" ht="15" spans="1:5">
      <c r="A428" s="129"/>
      <c r="C428" s="102"/>
      <c r="D428" s="102"/>
      <c r="E428" s="124"/>
    </row>
    <row r="429" ht="15" spans="1:5">
      <c r="A429" s="129"/>
      <c r="C429" s="102"/>
      <c r="D429" s="102"/>
      <c r="E429" s="124"/>
    </row>
    <row r="430" ht="15" spans="1:5">
      <c r="A430" s="129"/>
      <c r="C430" s="102"/>
      <c r="D430" s="102"/>
      <c r="E430" s="124"/>
    </row>
    <row r="431" ht="15" spans="1:5">
      <c r="A431" s="129"/>
      <c r="C431" s="102"/>
      <c r="D431" s="102"/>
      <c r="E431" s="124"/>
    </row>
    <row r="432" ht="15" spans="1:5">
      <c r="A432" s="129"/>
      <c r="C432" s="102"/>
      <c r="D432" s="102"/>
      <c r="E432" s="124"/>
    </row>
    <row r="433" ht="15" spans="1:5">
      <c r="A433" s="129"/>
      <c r="C433" s="102"/>
      <c r="D433" s="102"/>
      <c r="E433" s="124"/>
    </row>
    <row r="434" ht="15" spans="1:5">
      <c r="A434" s="129"/>
      <c r="C434" s="102"/>
      <c r="D434" s="102"/>
      <c r="E434" s="124"/>
    </row>
    <row r="435" ht="15" spans="1:5">
      <c r="A435" s="129"/>
      <c r="C435" s="102"/>
      <c r="D435" s="102"/>
      <c r="E435" s="124"/>
    </row>
    <row r="436" ht="15" spans="1:5">
      <c r="A436" s="129"/>
      <c r="C436" s="102"/>
      <c r="D436" s="102"/>
      <c r="E436" s="124"/>
    </row>
    <row r="437" ht="15" spans="1:5">
      <c r="A437" s="129"/>
      <c r="C437" s="102"/>
      <c r="D437" s="102"/>
      <c r="E437" s="124"/>
    </row>
    <row r="438" ht="15" spans="1:5">
      <c r="A438" s="129"/>
      <c r="C438" s="102"/>
      <c r="D438" s="102"/>
      <c r="E438" s="124"/>
    </row>
    <row r="439" ht="15" spans="1:5">
      <c r="A439" s="129"/>
      <c r="C439" s="102"/>
      <c r="D439" s="102"/>
      <c r="E439" s="124"/>
    </row>
    <row r="440" ht="15" spans="1:5">
      <c r="A440" s="129"/>
      <c r="C440" s="102"/>
      <c r="D440" s="102"/>
      <c r="E440" s="124"/>
    </row>
    <row r="441" ht="15" spans="1:5">
      <c r="A441" s="129"/>
      <c r="C441" s="102"/>
      <c r="D441" s="102"/>
      <c r="E441" s="124"/>
    </row>
    <row r="442" ht="15" spans="1:5">
      <c r="A442" s="129"/>
      <c r="C442" s="102"/>
      <c r="D442" s="102"/>
      <c r="E442" s="124"/>
    </row>
    <row r="443" ht="15" spans="1:5">
      <c r="A443" s="129"/>
      <c r="C443" s="102"/>
      <c r="D443" s="102"/>
      <c r="E443" s="124"/>
    </row>
    <row r="444" ht="15" spans="1:5">
      <c r="A444" s="129"/>
      <c r="C444" s="102"/>
      <c r="D444" s="102"/>
      <c r="E444" s="124"/>
    </row>
    <row r="445" ht="15" spans="1:5">
      <c r="A445" s="129"/>
      <c r="C445" s="102"/>
      <c r="D445" s="102"/>
      <c r="E445" s="124"/>
    </row>
    <row r="446" ht="15" spans="1:5">
      <c r="A446" s="129"/>
      <c r="C446" s="102"/>
      <c r="D446" s="102"/>
      <c r="E446" s="124"/>
    </row>
    <row r="447" ht="15" spans="1:5">
      <c r="A447" s="129"/>
      <c r="C447" s="102"/>
      <c r="D447" s="102"/>
      <c r="E447" s="124"/>
    </row>
    <row r="448" ht="15" spans="1:5">
      <c r="A448" s="129"/>
      <c r="C448" s="102"/>
      <c r="D448" s="102"/>
      <c r="E448" s="124"/>
    </row>
    <row r="449" ht="15" spans="1:5">
      <c r="A449" s="129"/>
      <c r="C449" s="102"/>
      <c r="D449" s="102"/>
      <c r="E449" s="124"/>
    </row>
    <row r="450" ht="15" spans="1:5">
      <c r="A450" s="129"/>
      <c r="C450" s="102"/>
      <c r="D450" s="102"/>
      <c r="E450" s="124"/>
    </row>
    <row r="451" ht="15" spans="1:5">
      <c r="A451" s="129"/>
      <c r="C451" s="102"/>
      <c r="D451" s="102"/>
      <c r="E451" s="124"/>
    </row>
    <row r="452" ht="15" spans="1:5">
      <c r="A452" s="129"/>
      <c r="C452" s="102"/>
      <c r="D452" s="102"/>
      <c r="E452" s="124"/>
    </row>
    <row r="453" ht="15" spans="1:5">
      <c r="A453" s="129"/>
      <c r="C453" s="102"/>
      <c r="D453" s="102"/>
      <c r="E453" s="124"/>
    </row>
    <row r="454" ht="15" spans="1:5">
      <c r="A454" s="129"/>
      <c r="C454" s="102"/>
      <c r="D454" s="102"/>
      <c r="E454" s="124"/>
    </row>
    <row r="455" ht="15" spans="1:5">
      <c r="A455" s="129"/>
      <c r="C455" s="102"/>
      <c r="D455" s="102"/>
      <c r="E455" s="124"/>
    </row>
    <row r="456" ht="15" spans="1:5">
      <c r="A456" s="129"/>
      <c r="C456" s="102"/>
      <c r="D456" s="102"/>
      <c r="E456" s="124"/>
    </row>
    <row r="457" ht="15" spans="1:5">
      <c r="A457" s="129"/>
      <c r="C457" s="102"/>
      <c r="D457" s="102"/>
      <c r="E457" s="124"/>
    </row>
    <row r="458" ht="15" spans="1:5">
      <c r="A458" s="129"/>
      <c r="C458" s="102"/>
      <c r="D458" s="102"/>
      <c r="E458" s="124"/>
    </row>
    <row r="459" ht="15" spans="1:5">
      <c r="A459" s="129"/>
      <c r="C459" s="102"/>
      <c r="D459" s="102"/>
      <c r="E459" s="124"/>
    </row>
    <row r="460" ht="15" spans="1:5">
      <c r="A460" s="129"/>
      <c r="C460" s="102"/>
      <c r="D460" s="102"/>
      <c r="E460" s="124"/>
    </row>
    <row r="461" ht="15" spans="1:5">
      <c r="A461" s="129"/>
      <c r="C461" s="102"/>
      <c r="D461" s="102"/>
      <c r="E461" s="124"/>
    </row>
    <row r="462" ht="15" spans="1:5">
      <c r="A462" s="129"/>
      <c r="C462" s="102"/>
      <c r="D462" s="102"/>
      <c r="E462" s="124"/>
    </row>
    <row r="463" ht="15" spans="1:5">
      <c r="A463" s="129"/>
      <c r="C463" s="102"/>
      <c r="D463" s="102"/>
      <c r="E463" s="124"/>
    </row>
    <row r="464" ht="15" spans="1:5">
      <c r="A464" s="129"/>
      <c r="C464" s="102"/>
      <c r="D464" s="102"/>
      <c r="E464" s="124"/>
    </row>
    <row r="465" ht="15" spans="1:5">
      <c r="A465" s="129"/>
      <c r="C465" s="102"/>
      <c r="D465" s="102"/>
      <c r="E465" s="124"/>
    </row>
    <row r="466" ht="15" spans="1:5">
      <c r="A466" s="129"/>
      <c r="C466" s="102"/>
      <c r="D466" s="102"/>
      <c r="E466" s="124"/>
    </row>
    <row r="467" ht="15" spans="1:5">
      <c r="A467" s="129"/>
      <c r="C467" s="102"/>
      <c r="D467" s="102"/>
      <c r="E467" s="124"/>
    </row>
    <row r="468" ht="15" spans="1:5">
      <c r="A468" s="129"/>
      <c r="C468" s="102"/>
      <c r="D468" s="102"/>
      <c r="E468" s="124"/>
    </row>
    <row r="469" ht="15" spans="1:5">
      <c r="A469" s="129"/>
      <c r="C469" s="102"/>
      <c r="D469" s="102"/>
      <c r="E469" s="124"/>
    </row>
    <row r="470" ht="15" spans="1:5">
      <c r="A470" s="129"/>
      <c r="C470" s="102"/>
      <c r="D470" s="102"/>
      <c r="E470" s="124"/>
    </row>
    <row r="471" ht="15" spans="1:5">
      <c r="A471" s="129"/>
      <c r="C471" s="102"/>
      <c r="D471" s="102"/>
      <c r="E471" s="124"/>
    </row>
    <row r="472" ht="15" spans="1:5">
      <c r="A472" s="129"/>
      <c r="C472" s="102"/>
      <c r="D472" s="102"/>
      <c r="E472" s="124"/>
    </row>
    <row r="473" ht="15" spans="1:5">
      <c r="A473" s="129"/>
      <c r="C473" s="102"/>
      <c r="D473" s="102"/>
      <c r="E473" s="124"/>
    </row>
    <row r="474" ht="15" spans="1:5">
      <c r="A474" s="129"/>
      <c r="C474" s="102"/>
      <c r="D474" s="102"/>
      <c r="E474" s="124"/>
    </row>
    <row r="475" ht="15" spans="1:5">
      <c r="A475" s="129"/>
      <c r="C475" s="102"/>
      <c r="D475" s="102"/>
      <c r="E475" s="124"/>
    </row>
    <row r="476" ht="15" spans="1:5">
      <c r="A476" s="129"/>
      <c r="C476" s="102"/>
      <c r="D476" s="102"/>
      <c r="E476" s="124"/>
    </row>
    <row r="477" ht="15" spans="1:5">
      <c r="A477" s="129"/>
      <c r="C477" s="102"/>
      <c r="D477" s="102"/>
      <c r="E477" s="124"/>
    </row>
    <row r="478" ht="15" spans="1:5">
      <c r="A478" s="129"/>
      <c r="C478" s="102"/>
      <c r="D478" s="102"/>
      <c r="E478" s="124"/>
    </row>
    <row r="479" ht="15" spans="1:5">
      <c r="A479" s="129"/>
      <c r="C479" s="102"/>
      <c r="D479" s="102"/>
      <c r="E479" s="124"/>
    </row>
    <row r="480" ht="15" spans="1:5">
      <c r="A480" s="129"/>
      <c r="C480" s="102"/>
      <c r="D480" s="102"/>
      <c r="E480" s="124"/>
    </row>
    <row r="481" ht="15" spans="1:5">
      <c r="A481" s="129"/>
      <c r="C481" s="102"/>
      <c r="D481" s="102"/>
      <c r="E481" s="124"/>
    </row>
    <row r="482" ht="15" spans="1:5">
      <c r="A482" s="129"/>
      <c r="C482" s="102"/>
      <c r="D482" s="102"/>
      <c r="E482" s="124"/>
    </row>
    <row r="483" ht="15" spans="1:5">
      <c r="A483" s="129"/>
      <c r="C483" s="102"/>
      <c r="D483" s="102"/>
      <c r="E483" s="124"/>
    </row>
    <row r="484" ht="15" spans="1:5">
      <c r="A484" s="129"/>
      <c r="C484" s="102"/>
      <c r="D484" s="102"/>
      <c r="E484" s="124"/>
    </row>
    <row r="485" ht="15" spans="1:5">
      <c r="A485" s="129"/>
      <c r="C485" s="102"/>
      <c r="D485" s="102"/>
      <c r="E485" s="124"/>
    </row>
    <row r="486" ht="15" spans="1:5">
      <c r="A486" s="129"/>
      <c r="C486" s="102"/>
      <c r="D486" s="102"/>
      <c r="E486" s="124"/>
    </row>
    <row r="487" ht="15" spans="1:5">
      <c r="A487" s="129"/>
      <c r="C487" s="102"/>
      <c r="D487" s="102"/>
      <c r="E487" s="124"/>
    </row>
    <row r="488" ht="15" spans="1:5">
      <c r="A488" s="129"/>
      <c r="C488" s="102"/>
      <c r="D488" s="102"/>
      <c r="E488" s="124"/>
    </row>
    <row r="489" ht="15" spans="1:5">
      <c r="A489" s="129"/>
      <c r="C489" s="102"/>
      <c r="D489" s="102"/>
      <c r="E489" s="124"/>
    </row>
    <row r="490" ht="15" spans="1:5">
      <c r="A490" s="129"/>
      <c r="C490" s="102"/>
      <c r="D490" s="102"/>
      <c r="E490" s="124"/>
    </row>
    <row r="491" ht="15" spans="1:5">
      <c r="A491" s="129"/>
      <c r="C491" s="102"/>
      <c r="D491" s="102"/>
      <c r="E491" s="124"/>
    </row>
    <row r="492" ht="15" spans="1:5">
      <c r="A492" s="129"/>
      <c r="C492" s="102"/>
      <c r="D492" s="102"/>
      <c r="E492" s="124"/>
    </row>
    <row r="493" ht="15" spans="1:5">
      <c r="A493" s="129"/>
      <c r="C493" s="102"/>
      <c r="D493" s="102"/>
      <c r="E493" s="124"/>
    </row>
    <row r="494" ht="15" spans="1:5">
      <c r="A494" s="129"/>
      <c r="C494" s="102"/>
      <c r="D494" s="102"/>
      <c r="E494" s="124"/>
    </row>
    <row r="495" ht="15" spans="1:5">
      <c r="A495" s="129"/>
      <c r="C495" s="102"/>
      <c r="D495" s="102"/>
      <c r="E495" s="124"/>
    </row>
    <row r="496" ht="15" spans="1:5">
      <c r="A496" s="129"/>
      <c r="C496" s="102"/>
      <c r="D496" s="102"/>
      <c r="E496" s="124"/>
    </row>
    <row r="497" ht="15" spans="1:5">
      <c r="A497" s="129"/>
      <c r="C497" s="102"/>
      <c r="D497" s="102"/>
      <c r="E497" s="124"/>
    </row>
    <row r="498" ht="15" spans="1:5">
      <c r="A498" s="129"/>
      <c r="C498" s="102"/>
      <c r="D498" s="102"/>
      <c r="E498" s="124"/>
    </row>
    <row r="499" ht="15" spans="1:5">
      <c r="A499" s="129"/>
      <c r="C499" s="102"/>
      <c r="D499" s="102"/>
      <c r="E499" s="124"/>
    </row>
    <row r="500" ht="15" spans="1:5">
      <c r="A500" s="129"/>
      <c r="C500" s="102"/>
      <c r="D500" s="102"/>
      <c r="E500" s="124"/>
    </row>
    <row r="501" ht="15" spans="1:5">
      <c r="A501" s="129"/>
      <c r="C501" s="102"/>
      <c r="D501" s="102"/>
      <c r="E501" s="124"/>
    </row>
    <row r="502" ht="15" spans="1:5">
      <c r="A502" s="129"/>
      <c r="C502" s="102"/>
      <c r="D502" s="102"/>
      <c r="E502" s="124"/>
    </row>
    <row r="503" ht="15" spans="1:5">
      <c r="A503" s="129"/>
      <c r="C503" s="102"/>
      <c r="D503" s="102"/>
      <c r="E503" s="124"/>
    </row>
    <row r="504" ht="15" spans="1:5">
      <c r="A504" s="129"/>
      <c r="C504" s="102"/>
      <c r="D504" s="102"/>
      <c r="E504" s="124"/>
    </row>
    <row r="505" ht="15" spans="1:5">
      <c r="A505" s="129"/>
      <c r="C505" s="102"/>
      <c r="D505" s="102"/>
      <c r="E505" s="124"/>
    </row>
    <row r="506" ht="15" spans="1:5">
      <c r="A506" s="129"/>
      <c r="C506" s="102"/>
      <c r="D506" s="102"/>
      <c r="E506" s="124"/>
    </row>
    <row r="507" ht="15" spans="1:5">
      <c r="A507" s="129"/>
      <c r="C507" s="102"/>
      <c r="D507" s="102"/>
      <c r="E507" s="124"/>
    </row>
    <row r="508" ht="15" spans="1:5">
      <c r="A508" s="129"/>
      <c r="C508" s="102"/>
      <c r="D508" s="102"/>
      <c r="E508" s="124"/>
    </row>
    <row r="509" ht="15" spans="1:5">
      <c r="A509" s="129"/>
      <c r="C509" s="102"/>
      <c r="D509" s="102"/>
      <c r="E509" s="124"/>
    </row>
    <row r="510" ht="15" spans="1:5">
      <c r="A510" s="129"/>
      <c r="C510" s="102"/>
      <c r="D510" s="102"/>
      <c r="E510" s="124"/>
    </row>
    <row r="511" ht="15" spans="1:5">
      <c r="A511" s="129"/>
      <c r="C511" s="102"/>
      <c r="D511" s="102"/>
      <c r="E511" s="124"/>
    </row>
    <row r="512" ht="15" spans="1:5">
      <c r="A512" s="129"/>
      <c r="C512" s="102"/>
      <c r="D512" s="102"/>
      <c r="E512" s="124"/>
    </row>
    <row r="513" ht="15" spans="1:5">
      <c r="A513" s="129"/>
      <c r="C513" s="102"/>
      <c r="D513" s="102"/>
      <c r="E513" s="124"/>
    </row>
    <row r="514" ht="15" spans="1:5">
      <c r="A514" s="129"/>
      <c r="C514" s="102"/>
      <c r="D514" s="102"/>
      <c r="E514" s="124"/>
    </row>
    <row r="515" ht="15" spans="1:5">
      <c r="A515" s="129"/>
      <c r="C515" s="102"/>
      <c r="D515" s="102"/>
      <c r="E515" s="124"/>
    </row>
    <row r="516" ht="15" spans="1:5">
      <c r="A516" s="129"/>
      <c r="C516" s="102"/>
      <c r="D516" s="102"/>
      <c r="E516" s="124"/>
    </row>
    <row r="517" ht="15" spans="1:5">
      <c r="A517" s="129"/>
      <c r="C517" s="102"/>
      <c r="D517" s="102"/>
      <c r="E517" s="124"/>
    </row>
    <row r="518" ht="15" spans="1:5">
      <c r="A518" s="129"/>
      <c r="C518" s="102"/>
      <c r="D518" s="102"/>
      <c r="E518" s="124"/>
    </row>
    <row r="519" ht="15" spans="1:5">
      <c r="A519" s="129"/>
      <c r="C519" s="102"/>
      <c r="D519" s="102"/>
      <c r="E519" s="124"/>
    </row>
    <row r="520" ht="15" spans="1:5">
      <c r="A520" s="129"/>
      <c r="C520" s="102"/>
      <c r="D520" s="102"/>
      <c r="E520" s="124"/>
    </row>
    <row r="521" ht="15" spans="1:5">
      <c r="A521" s="129"/>
      <c r="C521" s="102"/>
      <c r="D521" s="102"/>
      <c r="E521" s="124"/>
    </row>
    <row r="522" ht="15" spans="1:5">
      <c r="A522" s="129"/>
      <c r="C522" s="102"/>
      <c r="D522" s="102"/>
      <c r="E522" s="124"/>
    </row>
    <row r="523" ht="15" spans="1:5">
      <c r="A523" s="129"/>
      <c r="C523" s="102"/>
      <c r="D523" s="102"/>
      <c r="E523" s="124"/>
    </row>
    <row r="524" ht="15" spans="1:5">
      <c r="A524" s="129"/>
      <c r="C524" s="102"/>
      <c r="D524" s="102"/>
      <c r="E524" s="124"/>
    </row>
    <row r="525" ht="15" spans="1:5">
      <c r="A525" s="129"/>
      <c r="C525" s="102"/>
      <c r="D525" s="102"/>
      <c r="E525" s="124"/>
    </row>
    <row r="526" ht="15" spans="1:5">
      <c r="A526" s="129"/>
      <c r="C526" s="102"/>
      <c r="D526" s="102"/>
      <c r="E526" s="124"/>
    </row>
    <row r="527" ht="15" spans="1:5">
      <c r="A527" s="129"/>
      <c r="C527" s="102"/>
      <c r="D527" s="102"/>
      <c r="E527" s="124"/>
    </row>
    <row r="528" ht="15" spans="1:5">
      <c r="A528" s="129"/>
      <c r="C528" s="102"/>
      <c r="D528" s="102"/>
      <c r="E528" s="124"/>
    </row>
    <row r="529" ht="15" spans="1:5">
      <c r="A529" s="129"/>
      <c r="C529" s="102"/>
      <c r="D529" s="102"/>
      <c r="E529" s="124"/>
    </row>
    <row r="530" ht="15" spans="1:5">
      <c r="A530" s="129"/>
      <c r="C530" s="102"/>
      <c r="D530" s="102"/>
      <c r="E530" s="124"/>
    </row>
    <row r="531" ht="15" spans="1:5">
      <c r="A531" s="129"/>
      <c r="C531" s="102"/>
      <c r="D531" s="102"/>
      <c r="E531" s="124"/>
    </row>
    <row r="532" ht="15" spans="1:5">
      <c r="A532" s="129"/>
      <c r="C532" s="102"/>
      <c r="D532" s="102"/>
      <c r="E532" s="124"/>
    </row>
    <row r="533" ht="15" spans="1:5">
      <c r="A533" s="129"/>
      <c r="C533" s="102"/>
      <c r="D533" s="102"/>
      <c r="E533" s="124"/>
    </row>
    <row r="534" ht="15" spans="1:5">
      <c r="A534" s="129"/>
      <c r="C534" s="102"/>
      <c r="D534" s="102"/>
      <c r="E534" s="124"/>
    </row>
    <row r="535" ht="15" spans="1:5">
      <c r="A535" s="129"/>
      <c r="C535" s="102"/>
      <c r="D535" s="102"/>
      <c r="E535" s="124"/>
    </row>
    <row r="536" ht="15" spans="1:5">
      <c r="A536" s="129"/>
      <c r="C536" s="102"/>
      <c r="D536" s="102"/>
      <c r="E536" s="124"/>
    </row>
    <row r="537" ht="15" spans="1:5">
      <c r="A537" s="129"/>
      <c r="C537" s="102"/>
      <c r="D537" s="102"/>
      <c r="E537" s="124"/>
    </row>
    <row r="538" ht="15" spans="1:5">
      <c r="A538" s="129"/>
      <c r="C538" s="102"/>
      <c r="D538" s="102"/>
      <c r="E538" s="124"/>
    </row>
    <row r="539" ht="15" spans="1:5">
      <c r="A539" s="129"/>
      <c r="C539" s="102"/>
      <c r="D539" s="102"/>
      <c r="E539" s="124"/>
    </row>
    <row r="540" ht="15" spans="1:5">
      <c r="A540" s="129"/>
      <c r="C540" s="102"/>
      <c r="D540" s="102"/>
      <c r="E540" s="124"/>
    </row>
    <row r="541" ht="15" spans="1:5">
      <c r="A541" s="129"/>
      <c r="C541" s="102"/>
      <c r="D541" s="102"/>
      <c r="E541" s="124"/>
    </row>
    <row r="542" ht="15" spans="1:5">
      <c r="A542" s="129"/>
      <c r="C542" s="102"/>
      <c r="D542" s="102"/>
      <c r="E542" s="124"/>
    </row>
    <row r="543" ht="15" spans="1:5">
      <c r="A543" s="129"/>
      <c r="C543" s="102"/>
      <c r="D543" s="102"/>
      <c r="E543" s="124"/>
    </row>
    <row r="544" ht="15" spans="1:5">
      <c r="A544" s="129"/>
      <c r="C544" s="102"/>
      <c r="D544" s="102"/>
      <c r="E544" s="124"/>
    </row>
    <row r="545" ht="15" spans="1:5">
      <c r="A545" s="129"/>
      <c r="C545" s="102"/>
      <c r="D545" s="102"/>
      <c r="E545" s="124"/>
    </row>
    <row r="546" ht="15" spans="1:5">
      <c r="A546" s="129"/>
      <c r="C546" s="102"/>
      <c r="D546" s="102"/>
      <c r="E546" s="124"/>
    </row>
    <row r="547" ht="15" spans="1:5">
      <c r="A547" s="129"/>
      <c r="C547" s="102"/>
      <c r="D547" s="102"/>
      <c r="E547" s="124"/>
    </row>
    <row r="548" ht="15" spans="1:5">
      <c r="A548" s="129"/>
      <c r="C548" s="102"/>
      <c r="D548" s="102"/>
      <c r="E548" s="124"/>
    </row>
    <row r="549" ht="15" spans="1:5">
      <c r="A549" s="129"/>
      <c r="C549" s="102"/>
      <c r="D549" s="102"/>
      <c r="E549" s="124"/>
    </row>
    <row r="550" ht="15" spans="1:5">
      <c r="A550" s="129"/>
      <c r="C550" s="102"/>
      <c r="D550" s="102"/>
      <c r="E550" s="124"/>
    </row>
    <row r="551" ht="15" spans="1:5">
      <c r="A551" s="129"/>
      <c r="C551" s="102"/>
      <c r="D551" s="102"/>
      <c r="E551" s="124"/>
    </row>
    <row r="552" ht="15" spans="1:5">
      <c r="A552" s="129"/>
      <c r="C552" s="102"/>
      <c r="D552" s="102"/>
      <c r="E552" s="124"/>
    </row>
    <row r="553" ht="15" spans="1:5">
      <c r="A553" s="129"/>
      <c r="C553" s="102"/>
      <c r="D553" s="102"/>
      <c r="E553" s="124"/>
    </row>
    <row r="554" ht="15" spans="1:5">
      <c r="A554" s="129"/>
      <c r="C554" s="102"/>
      <c r="D554" s="102"/>
      <c r="E554" s="124"/>
    </row>
    <row r="555" ht="15" spans="1:5">
      <c r="A555" s="129"/>
      <c r="C555" s="102"/>
      <c r="D555" s="102"/>
      <c r="E555" s="124"/>
    </row>
    <row r="556" ht="15" spans="1:5">
      <c r="A556" s="129"/>
      <c r="C556" s="102"/>
      <c r="D556" s="102"/>
      <c r="E556" s="124"/>
    </row>
    <row r="557" ht="15" spans="1:5">
      <c r="A557" s="129"/>
      <c r="C557" s="102"/>
      <c r="D557" s="102"/>
      <c r="E557" s="124"/>
    </row>
    <row r="558" ht="15" spans="1:5">
      <c r="A558" s="129"/>
      <c r="C558" s="102"/>
      <c r="D558" s="102"/>
      <c r="E558" s="124"/>
    </row>
    <row r="559" ht="15" spans="1:5">
      <c r="A559" s="129"/>
      <c r="C559" s="102"/>
      <c r="D559" s="102"/>
      <c r="E559" s="124"/>
    </row>
    <row r="560" ht="15" spans="1:5">
      <c r="A560" s="129"/>
      <c r="C560" s="102"/>
      <c r="D560" s="102"/>
      <c r="E560" s="124"/>
    </row>
    <row r="561" ht="15" spans="1:5">
      <c r="A561" s="129"/>
      <c r="C561" s="102"/>
      <c r="D561" s="102"/>
      <c r="E561" s="124"/>
    </row>
    <row r="562" ht="15" spans="1:5">
      <c r="A562" s="129"/>
      <c r="C562" s="102"/>
      <c r="D562" s="102"/>
      <c r="E562" s="124"/>
    </row>
    <row r="563" ht="15" spans="1:5">
      <c r="A563" s="129"/>
      <c r="C563" s="102"/>
      <c r="D563" s="102"/>
      <c r="E563" s="124"/>
    </row>
    <row r="564" ht="15" spans="1:5">
      <c r="A564" s="129"/>
      <c r="C564" s="102"/>
      <c r="D564" s="102"/>
      <c r="E564" s="124"/>
    </row>
    <row r="565" ht="15" spans="1:5">
      <c r="A565" s="129"/>
      <c r="C565" s="102"/>
      <c r="D565" s="102"/>
      <c r="E565" s="124"/>
    </row>
    <row r="566" ht="15" spans="1:5">
      <c r="A566" s="129"/>
      <c r="C566" s="102"/>
      <c r="D566" s="102"/>
      <c r="E566" s="124"/>
    </row>
    <row r="567" ht="15" spans="1:5">
      <c r="A567" s="129"/>
      <c r="C567" s="102"/>
      <c r="D567" s="102"/>
      <c r="E567" s="124"/>
    </row>
    <row r="568" ht="15" spans="1:5">
      <c r="A568" s="129"/>
      <c r="C568" s="102"/>
      <c r="D568" s="102"/>
      <c r="E568" s="124"/>
    </row>
    <row r="569" ht="15" spans="1:5">
      <c r="A569" s="129"/>
      <c r="C569" s="102"/>
      <c r="D569" s="102"/>
      <c r="E569" s="124"/>
    </row>
    <row r="570" ht="15" spans="1:5">
      <c r="A570" s="129"/>
      <c r="C570" s="102"/>
      <c r="D570" s="102"/>
      <c r="E570" s="124"/>
    </row>
    <row r="571" ht="15" spans="1:5">
      <c r="A571" s="129"/>
      <c r="C571" s="102"/>
      <c r="D571" s="102"/>
      <c r="E571" s="124"/>
    </row>
    <row r="572" ht="15" spans="1:5">
      <c r="A572" s="129"/>
      <c r="C572" s="102"/>
      <c r="D572" s="102"/>
      <c r="E572" s="124"/>
    </row>
    <row r="573" ht="15" spans="1:5">
      <c r="A573" s="129"/>
      <c r="C573" s="102"/>
      <c r="D573" s="102"/>
      <c r="E573" s="124"/>
    </row>
    <row r="574" ht="15" spans="1:5">
      <c r="A574" s="129"/>
      <c r="C574" s="102"/>
      <c r="D574" s="102"/>
      <c r="E574" s="124"/>
    </row>
    <row r="575" ht="15" spans="1:5">
      <c r="A575" s="129"/>
      <c r="C575" s="102"/>
      <c r="D575" s="102"/>
      <c r="E575" s="124"/>
    </row>
    <row r="576" ht="15" spans="1:5">
      <c r="A576" s="129"/>
      <c r="C576" s="102"/>
      <c r="D576" s="102"/>
      <c r="E576" s="124"/>
    </row>
    <row r="577" ht="15" spans="1:5">
      <c r="A577" s="129"/>
      <c r="C577" s="102"/>
      <c r="D577" s="102"/>
      <c r="E577" s="124"/>
    </row>
    <row r="578" ht="15" spans="1:5">
      <c r="A578" s="129"/>
      <c r="C578" s="102"/>
      <c r="D578" s="102"/>
      <c r="E578" s="124"/>
    </row>
    <row r="579" ht="15" spans="1:5">
      <c r="A579" s="129"/>
      <c r="C579" s="102"/>
      <c r="D579" s="102"/>
      <c r="E579" s="124"/>
    </row>
    <row r="580" ht="15" spans="1:5">
      <c r="A580" s="129"/>
      <c r="C580" s="102"/>
      <c r="D580" s="102"/>
      <c r="E580" s="124"/>
    </row>
    <row r="581" ht="15" spans="1:5">
      <c r="A581" s="129"/>
      <c r="C581" s="102"/>
      <c r="D581" s="102"/>
      <c r="E581" s="124"/>
    </row>
    <row r="582" ht="15" spans="1:5">
      <c r="A582" s="129"/>
      <c r="C582" s="102"/>
      <c r="D582" s="102"/>
      <c r="E582" s="124"/>
    </row>
    <row r="583" ht="15" spans="1:5">
      <c r="A583" s="129"/>
      <c r="C583" s="102"/>
      <c r="D583" s="102"/>
      <c r="E583" s="124"/>
    </row>
    <row r="584" ht="15" spans="1:5">
      <c r="A584" s="129"/>
      <c r="C584" s="102"/>
      <c r="D584" s="102"/>
      <c r="E584" s="124"/>
    </row>
    <row r="585" ht="15" spans="1:5">
      <c r="A585" s="129"/>
      <c r="C585" s="102"/>
      <c r="D585" s="102"/>
      <c r="E585" s="124"/>
    </row>
    <row r="586" ht="15" spans="1:5">
      <c r="A586" s="129"/>
      <c r="C586" s="102"/>
      <c r="D586" s="102"/>
      <c r="E586" s="124"/>
    </row>
    <row r="587" ht="15" spans="1:5">
      <c r="A587" s="129"/>
      <c r="C587" s="102"/>
      <c r="D587" s="102"/>
      <c r="E587" s="124"/>
    </row>
    <row r="588" ht="15" spans="1:5">
      <c r="A588" s="129"/>
      <c r="C588" s="102"/>
      <c r="D588" s="102"/>
      <c r="E588" s="124"/>
    </row>
    <row r="589" ht="15" spans="1:5">
      <c r="A589" s="129"/>
      <c r="C589" s="102"/>
      <c r="D589" s="102"/>
      <c r="E589" s="124"/>
    </row>
    <row r="590" ht="15" spans="1:5">
      <c r="A590" s="129"/>
      <c r="C590" s="102"/>
      <c r="D590" s="102"/>
      <c r="E590" s="124"/>
    </row>
    <row r="591" ht="15" spans="1:5">
      <c r="A591" s="129"/>
      <c r="C591" s="102"/>
      <c r="D591" s="102"/>
      <c r="E591" s="124"/>
    </row>
    <row r="592" ht="15" spans="1:5">
      <c r="A592" s="129"/>
      <c r="C592" s="102"/>
      <c r="D592" s="102"/>
      <c r="E592" s="124"/>
    </row>
    <row r="593" ht="15" spans="1:5">
      <c r="A593" s="129"/>
      <c r="C593" s="102"/>
      <c r="D593" s="102"/>
      <c r="E593" s="124"/>
    </row>
    <row r="594" ht="15" spans="1:5">
      <c r="A594" s="129"/>
      <c r="C594" s="102"/>
      <c r="D594" s="102"/>
      <c r="E594" s="124"/>
    </row>
    <row r="595" ht="15" spans="1:5">
      <c r="A595" s="129"/>
      <c r="C595" s="102"/>
      <c r="D595" s="102"/>
      <c r="E595" s="124"/>
    </row>
    <row r="596" ht="15" spans="1:5">
      <c r="A596" s="129"/>
      <c r="C596" s="102"/>
      <c r="D596" s="102"/>
      <c r="E596" s="124"/>
    </row>
    <row r="597" ht="15" spans="1:5">
      <c r="A597" s="129"/>
      <c r="C597" s="102"/>
      <c r="D597" s="102"/>
      <c r="E597" s="124"/>
    </row>
    <row r="598" ht="15" spans="1:5">
      <c r="A598" s="129"/>
      <c r="C598" s="102"/>
      <c r="D598" s="102"/>
      <c r="E598" s="124"/>
    </row>
    <row r="599" ht="15" spans="1:5">
      <c r="A599" s="129"/>
      <c r="C599" s="102"/>
      <c r="D599" s="102"/>
      <c r="E599" s="124"/>
    </row>
    <row r="600" ht="15" spans="1:5">
      <c r="A600" s="129"/>
      <c r="C600" s="102"/>
      <c r="D600" s="102"/>
      <c r="E600" s="124"/>
    </row>
    <row r="601" ht="15" spans="1:5">
      <c r="A601" s="129"/>
      <c r="C601" s="102"/>
      <c r="D601" s="102"/>
      <c r="E601" s="124"/>
    </row>
    <row r="602" ht="15" spans="1:5">
      <c r="A602" s="129"/>
      <c r="C602" s="102"/>
      <c r="D602" s="102"/>
      <c r="E602" s="124"/>
    </row>
    <row r="603" ht="15" spans="1:5">
      <c r="A603" s="129"/>
      <c r="C603" s="102"/>
      <c r="D603" s="102"/>
      <c r="E603" s="124"/>
    </row>
    <row r="604" ht="15" spans="1:5">
      <c r="A604" s="129"/>
      <c r="C604" s="102"/>
      <c r="D604" s="102"/>
      <c r="E604" s="124"/>
    </row>
    <row r="605" ht="15" spans="1:5">
      <c r="A605" s="129"/>
      <c r="C605" s="102"/>
      <c r="D605" s="102"/>
      <c r="E605" s="124"/>
    </row>
    <row r="606" ht="15" spans="1:5">
      <c r="A606" s="129"/>
      <c r="C606" s="102"/>
      <c r="D606" s="102"/>
      <c r="E606" s="124"/>
    </row>
    <row r="607" ht="15" spans="1:5">
      <c r="A607" s="129"/>
      <c r="C607" s="102"/>
      <c r="D607" s="102"/>
      <c r="E607" s="124"/>
    </row>
    <row r="608" ht="15" spans="1:5">
      <c r="A608" s="129"/>
      <c r="C608" s="102"/>
      <c r="D608" s="102"/>
      <c r="E608" s="124"/>
    </row>
    <row r="609" ht="15" spans="1:5">
      <c r="A609" s="129"/>
      <c r="C609" s="102"/>
      <c r="D609" s="102"/>
      <c r="E609" s="124"/>
    </row>
    <row r="610" ht="15" spans="1:5">
      <c r="A610" s="129"/>
      <c r="C610" s="102"/>
      <c r="D610" s="102"/>
      <c r="E610" s="124"/>
    </row>
    <row r="611" ht="15" spans="1:5">
      <c r="A611" s="129"/>
      <c r="C611" s="102"/>
      <c r="D611" s="102"/>
      <c r="E611" s="124"/>
    </row>
    <row r="612" ht="15" spans="1:5">
      <c r="A612" s="129"/>
      <c r="C612" s="102"/>
      <c r="D612" s="102"/>
      <c r="E612" s="124"/>
    </row>
    <row r="613" ht="15" spans="1:5">
      <c r="A613" s="129"/>
      <c r="C613" s="102"/>
      <c r="D613" s="102"/>
      <c r="E613" s="124"/>
    </row>
    <row r="614" ht="15" spans="1:5">
      <c r="A614" s="129"/>
      <c r="C614" s="102"/>
      <c r="D614" s="102"/>
      <c r="E614" s="124"/>
    </row>
    <row r="615" ht="15" spans="1:5">
      <c r="A615" s="129"/>
      <c r="C615" s="102"/>
      <c r="D615" s="102"/>
      <c r="E615" s="124"/>
    </row>
    <row r="616" ht="15" spans="1:5">
      <c r="A616" s="129"/>
      <c r="C616" s="102"/>
      <c r="D616" s="102"/>
      <c r="E616" s="124"/>
    </row>
    <row r="617" ht="15" spans="1:5">
      <c r="A617" s="129"/>
      <c r="C617" s="102"/>
      <c r="D617" s="102"/>
      <c r="E617" s="124"/>
    </row>
    <row r="618" ht="15" spans="1:5">
      <c r="A618" s="129"/>
      <c r="C618" s="102"/>
      <c r="D618" s="102"/>
      <c r="E618" s="124"/>
    </row>
    <row r="619" ht="15" spans="1:5">
      <c r="A619" s="129"/>
      <c r="C619" s="102"/>
      <c r="D619" s="102"/>
      <c r="E619" s="124"/>
    </row>
    <row r="620" ht="15" spans="1:5">
      <c r="A620" s="129"/>
      <c r="C620" s="102"/>
      <c r="D620" s="102"/>
      <c r="E620" s="124"/>
    </row>
    <row r="621" ht="15" spans="1:5">
      <c r="A621" s="129"/>
      <c r="C621" s="102"/>
      <c r="D621" s="102"/>
      <c r="E621" s="124"/>
    </row>
    <row r="622" ht="15" spans="1:5">
      <c r="A622" s="129"/>
      <c r="C622" s="102"/>
      <c r="D622" s="102"/>
      <c r="E622" s="124"/>
    </row>
    <row r="623" ht="15" spans="1:5">
      <c r="A623" s="129"/>
      <c r="C623" s="102"/>
      <c r="D623" s="102"/>
      <c r="E623" s="124"/>
    </row>
    <row r="624" ht="15" spans="1:5">
      <c r="A624" s="129"/>
      <c r="C624" s="102"/>
      <c r="D624" s="102"/>
      <c r="E624" s="124"/>
    </row>
    <row r="625" ht="15" spans="1:5">
      <c r="A625" s="129"/>
      <c r="C625" s="102"/>
      <c r="D625" s="102"/>
      <c r="E625" s="124"/>
    </row>
    <row r="626" ht="15" spans="1:5">
      <c r="A626" s="129"/>
      <c r="C626" s="102"/>
      <c r="D626" s="102"/>
      <c r="E626" s="124"/>
    </row>
    <row r="627" ht="15" spans="1:5">
      <c r="A627" s="129"/>
      <c r="C627" s="102"/>
      <c r="D627" s="102"/>
      <c r="E627" s="124"/>
    </row>
    <row r="628" ht="15" spans="1:5">
      <c r="A628" s="129"/>
      <c r="C628" s="102"/>
      <c r="D628" s="102"/>
      <c r="E628" s="124"/>
    </row>
    <row r="629" ht="15" spans="1:5">
      <c r="A629" s="129"/>
      <c r="C629" s="102"/>
      <c r="D629" s="102"/>
      <c r="E629" s="124"/>
    </row>
    <row r="630" ht="15" spans="1:5">
      <c r="A630" s="129"/>
      <c r="C630" s="102"/>
      <c r="D630" s="102"/>
      <c r="E630" s="124"/>
    </row>
    <row r="631" ht="15" spans="1:5">
      <c r="A631" s="129"/>
      <c r="C631" s="102"/>
      <c r="D631" s="102"/>
      <c r="E631" s="124"/>
    </row>
    <row r="632" ht="15" spans="1:5">
      <c r="A632" s="129"/>
      <c r="C632" s="102"/>
      <c r="D632" s="102"/>
      <c r="E632" s="124"/>
    </row>
    <row r="633" ht="15" spans="1:5">
      <c r="A633" s="129"/>
      <c r="C633" s="102"/>
      <c r="D633" s="102"/>
      <c r="E633" s="124"/>
    </row>
    <row r="634" ht="15" spans="1:5">
      <c r="A634" s="129"/>
      <c r="C634" s="102"/>
      <c r="D634" s="102"/>
      <c r="E634" s="124"/>
    </row>
    <row r="635" ht="15" spans="1:5">
      <c r="A635" s="129"/>
      <c r="C635" s="102"/>
      <c r="D635" s="102"/>
      <c r="E635" s="124"/>
    </row>
    <row r="636" ht="15" spans="1:5">
      <c r="A636" s="129"/>
      <c r="C636" s="102"/>
      <c r="D636" s="102"/>
      <c r="E636" s="124"/>
    </row>
    <row r="637" ht="15" spans="1:5">
      <c r="A637" s="129"/>
      <c r="C637" s="102"/>
      <c r="D637" s="102"/>
      <c r="E637" s="124"/>
    </row>
    <row r="638" ht="15" spans="1:5">
      <c r="A638" s="129"/>
      <c r="C638" s="102"/>
      <c r="D638" s="102"/>
      <c r="E638" s="124"/>
    </row>
    <row r="639" ht="15" spans="1:5">
      <c r="A639" s="129"/>
      <c r="C639" s="102"/>
      <c r="D639" s="102"/>
      <c r="E639" s="124"/>
    </row>
    <row r="640" ht="15" spans="1:5">
      <c r="A640" s="129"/>
      <c r="C640" s="102"/>
      <c r="D640" s="102"/>
      <c r="E640" s="124"/>
    </row>
    <row r="641" ht="15" spans="1:5">
      <c r="A641" s="129"/>
      <c r="C641" s="102"/>
      <c r="D641" s="102"/>
      <c r="E641" s="124"/>
    </row>
    <row r="642" ht="15" spans="1:5">
      <c r="A642" s="129"/>
      <c r="C642" s="102"/>
      <c r="D642" s="102"/>
      <c r="E642" s="124"/>
    </row>
    <row r="643" ht="15" spans="1:5">
      <c r="A643" s="129"/>
      <c r="C643" s="102"/>
      <c r="D643" s="102"/>
      <c r="E643" s="124"/>
    </row>
    <row r="644" ht="15" spans="1:5">
      <c r="A644" s="129"/>
      <c r="C644" s="102"/>
      <c r="D644" s="102"/>
      <c r="E644" s="124"/>
    </row>
    <row r="645" ht="15" spans="1:5">
      <c r="A645" s="129"/>
      <c r="C645" s="102"/>
      <c r="D645" s="102"/>
      <c r="E645" s="124"/>
    </row>
    <row r="646" ht="15" spans="1:5">
      <c r="A646" s="129"/>
      <c r="C646" s="102"/>
      <c r="D646" s="102"/>
      <c r="E646" s="124"/>
    </row>
    <row r="647" ht="15" spans="1:5">
      <c r="A647" s="129"/>
      <c r="C647" s="102"/>
      <c r="D647" s="102"/>
      <c r="E647" s="124"/>
    </row>
    <row r="648" ht="15" spans="1:5">
      <c r="A648" s="129"/>
      <c r="C648" s="102"/>
      <c r="D648" s="102"/>
      <c r="E648" s="124"/>
    </row>
    <row r="649" ht="15" spans="1:5">
      <c r="A649" s="129"/>
      <c r="C649" s="102"/>
      <c r="D649" s="102"/>
      <c r="E649" s="124"/>
    </row>
    <row r="650" ht="15" spans="1:5">
      <c r="A650" s="129"/>
      <c r="C650" s="102"/>
      <c r="D650" s="102"/>
      <c r="E650" s="124"/>
    </row>
    <row r="651" ht="15" spans="1:5">
      <c r="A651" s="129"/>
      <c r="C651" s="102"/>
      <c r="D651" s="102"/>
      <c r="E651" s="124"/>
    </row>
    <row r="652" ht="15" spans="1:5">
      <c r="A652" s="129"/>
      <c r="C652" s="102"/>
      <c r="D652" s="102"/>
      <c r="E652" s="124"/>
    </row>
    <row r="653" ht="15" spans="1:5">
      <c r="A653" s="129"/>
      <c r="C653" s="102"/>
      <c r="D653" s="102"/>
      <c r="E653" s="124"/>
    </row>
    <row r="654" ht="15" spans="1:5">
      <c r="A654" s="129"/>
      <c r="C654" s="102"/>
      <c r="D654" s="102"/>
      <c r="E654" s="124"/>
    </row>
    <row r="655" ht="15" spans="1:5">
      <c r="A655" s="129"/>
      <c r="C655" s="102"/>
      <c r="D655" s="102"/>
      <c r="E655" s="124"/>
    </row>
    <row r="656" ht="15" spans="1:5">
      <c r="A656" s="129"/>
      <c r="C656" s="102"/>
      <c r="D656" s="102"/>
      <c r="E656" s="124"/>
    </row>
    <row r="657" ht="15" spans="1:5">
      <c r="A657" s="129"/>
      <c r="C657" s="102"/>
      <c r="D657" s="102"/>
      <c r="E657" s="124"/>
    </row>
    <row r="658" ht="15" spans="1:5">
      <c r="A658" s="129"/>
      <c r="C658" s="102"/>
      <c r="D658" s="102"/>
      <c r="E658" s="124"/>
    </row>
    <row r="659" ht="15" spans="1:5">
      <c r="A659" s="129"/>
      <c r="C659" s="102"/>
      <c r="D659" s="102"/>
      <c r="E659" s="124"/>
    </row>
    <row r="660" ht="15" spans="1:5">
      <c r="A660" s="129"/>
      <c r="C660" s="102"/>
      <c r="D660" s="102"/>
      <c r="E660" s="124"/>
    </row>
    <row r="661" ht="15" spans="1:5">
      <c r="A661" s="129"/>
      <c r="C661" s="102"/>
      <c r="D661" s="102"/>
      <c r="E661" s="124"/>
    </row>
    <row r="662" ht="15" spans="1:5">
      <c r="A662" s="129"/>
      <c r="C662" s="102"/>
      <c r="D662" s="102"/>
      <c r="E662" s="124"/>
    </row>
    <row r="663" ht="15" spans="1:5">
      <c r="A663" s="129"/>
      <c r="C663" s="102"/>
      <c r="D663" s="102"/>
      <c r="E663" s="124"/>
    </row>
    <row r="664" ht="15" spans="1:5">
      <c r="A664" s="129"/>
      <c r="C664" s="102"/>
      <c r="D664" s="102"/>
      <c r="E664" s="124"/>
    </row>
    <row r="665" ht="15" spans="1:5">
      <c r="A665" s="129"/>
      <c r="C665" s="102"/>
      <c r="D665" s="102"/>
      <c r="E665" s="124"/>
    </row>
    <row r="666" ht="15" spans="1:5">
      <c r="A666" s="129"/>
      <c r="C666" s="102"/>
      <c r="D666" s="102"/>
      <c r="E666" s="124"/>
    </row>
    <row r="667" ht="15" spans="1:5">
      <c r="A667" s="129"/>
      <c r="C667" s="102"/>
      <c r="D667" s="102"/>
      <c r="E667" s="124"/>
    </row>
    <row r="668" ht="15" spans="1:5">
      <c r="A668" s="129"/>
      <c r="C668" s="102"/>
      <c r="D668" s="102"/>
      <c r="E668" s="124"/>
    </row>
    <row r="669" ht="15" spans="1:5">
      <c r="A669" s="129"/>
      <c r="C669" s="102"/>
      <c r="D669" s="102"/>
      <c r="E669" s="124"/>
    </row>
    <row r="670" ht="15" spans="1:5">
      <c r="A670" s="129"/>
      <c r="C670" s="102"/>
      <c r="D670" s="102"/>
      <c r="E670" s="124"/>
    </row>
    <row r="671" ht="15" spans="1:5">
      <c r="A671" s="129"/>
      <c r="C671" s="102"/>
      <c r="D671" s="102"/>
      <c r="E671" s="124"/>
    </row>
    <row r="672" ht="15" spans="1:5">
      <c r="A672" s="129"/>
      <c r="C672" s="102"/>
      <c r="D672" s="102"/>
      <c r="E672" s="124"/>
    </row>
    <row r="673" ht="15" spans="1:5">
      <c r="A673" s="129"/>
      <c r="C673" s="102"/>
      <c r="D673" s="102"/>
      <c r="E673" s="124"/>
    </row>
    <row r="674" ht="15" spans="1:5">
      <c r="A674" s="129"/>
      <c r="C674" s="102"/>
      <c r="D674" s="102"/>
      <c r="E674" s="124"/>
    </row>
    <row r="675" ht="15" spans="1:5">
      <c r="A675" s="129"/>
      <c r="C675" s="102"/>
      <c r="D675" s="102"/>
      <c r="E675" s="124"/>
    </row>
    <row r="676" ht="15" spans="1:5">
      <c r="A676" s="129"/>
      <c r="C676" s="102"/>
      <c r="D676" s="102"/>
      <c r="E676" s="124"/>
    </row>
    <row r="677" ht="15" spans="1:5">
      <c r="A677" s="129"/>
      <c r="C677" s="102"/>
      <c r="D677" s="102"/>
      <c r="E677" s="124"/>
    </row>
    <row r="678" ht="15" spans="1:5">
      <c r="A678" s="129"/>
      <c r="C678" s="102"/>
      <c r="D678" s="102"/>
      <c r="E678" s="124"/>
    </row>
    <row r="679" ht="15" spans="1:5">
      <c r="A679" s="129"/>
      <c r="C679" s="102"/>
      <c r="D679" s="102"/>
      <c r="E679" s="124"/>
    </row>
    <row r="680" ht="15" spans="1:5">
      <c r="A680" s="129"/>
      <c r="C680" s="102"/>
      <c r="D680" s="102"/>
      <c r="E680" s="124"/>
    </row>
    <row r="681" ht="15" spans="1:5">
      <c r="A681" s="129"/>
      <c r="C681" s="102"/>
      <c r="D681" s="102"/>
      <c r="E681" s="124"/>
    </row>
    <row r="682" ht="15" spans="1:5">
      <c r="A682" s="129"/>
      <c r="C682" s="102"/>
      <c r="D682" s="102"/>
      <c r="E682" s="124"/>
    </row>
    <row r="683" ht="15" spans="1:5">
      <c r="A683" s="129"/>
      <c r="C683" s="102"/>
      <c r="D683" s="102"/>
      <c r="E683" s="124"/>
    </row>
    <row r="684" ht="15" spans="1:5">
      <c r="A684" s="129"/>
      <c r="C684" s="102"/>
      <c r="D684" s="102"/>
      <c r="E684" s="124"/>
    </row>
    <row r="685" ht="15" spans="1:5">
      <c r="A685" s="129"/>
      <c r="C685" s="102"/>
      <c r="D685" s="102"/>
      <c r="E685" s="124"/>
    </row>
    <row r="686" ht="15" spans="1:5">
      <c r="A686" s="129"/>
      <c r="C686" s="102"/>
      <c r="D686" s="102"/>
      <c r="E686" s="124"/>
    </row>
    <row r="687" ht="15" spans="1:5">
      <c r="A687" s="129"/>
      <c r="C687" s="102"/>
      <c r="D687" s="102"/>
      <c r="E687" s="124"/>
    </row>
    <row r="688" ht="15" spans="1:5">
      <c r="A688" s="129"/>
      <c r="C688" s="102"/>
      <c r="D688" s="102"/>
      <c r="E688" s="124"/>
    </row>
    <row r="689" ht="15" spans="1:5">
      <c r="A689" s="129"/>
      <c r="C689" s="102"/>
      <c r="D689" s="102"/>
      <c r="E689" s="124"/>
    </row>
    <row r="690" ht="15" spans="1:5">
      <c r="A690" s="129"/>
      <c r="C690" s="102"/>
      <c r="D690" s="102"/>
      <c r="E690" s="124"/>
    </row>
    <row r="691" ht="15" spans="1:5">
      <c r="A691" s="129"/>
      <c r="C691" s="102"/>
      <c r="D691" s="102"/>
      <c r="E691" s="124"/>
    </row>
    <row r="692" ht="15" spans="1:5">
      <c r="A692" s="129"/>
      <c r="C692" s="102"/>
      <c r="D692" s="102"/>
      <c r="E692" s="124"/>
    </row>
    <row r="693" ht="15" spans="1:5">
      <c r="A693" s="129"/>
      <c r="C693" s="102"/>
      <c r="D693" s="102"/>
      <c r="E693" s="124"/>
    </row>
    <row r="694" ht="15" spans="1:5">
      <c r="A694" s="129"/>
      <c r="C694" s="102"/>
      <c r="D694" s="102"/>
      <c r="E694" s="124"/>
    </row>
    <row r="695" ht="15" spans="1:5">
      <c r="A695" s="129"/>
      <c r="C695" s="102"/>
      <c r="D695" s="102"/>
      <c r="E695" s="124"/>
    </row>
    <row r="696" ht="15" spans="1:5">
      <c r="A696" s="129"/>
      <c r="C696" s="102"/>
      <c r="D696" s="102"/>
      <c r="E696" s="124"/>
    </row>
    <row r="697" ht="15" spans="1:5">
      <c r="A697" s="129"/>
      <c r="C697" s="102"/>
      <c r="D697" s="102"/>
      <c r="E697" s="124"/>
    </row>
    <row r="698" ht="15" spans="1:5">
      <c r="A698" s="129"/>
      <c r="C698" s="102"/>
      <c r="D698" s="102"/>
      <c r="E698" s="124"/>
    </row>
    <row r="699" ht="15" spans="1:5">
      <c r="A699" s="129"/>
      <c r="C699" s="102"/>
      <c r="D699" s="102"/>
      <c r="E699" s="124"/>
    </row>
    <row r="700" ht="15" spans="1:5">
      <c r="A700" s="129"/>
      <c r="C700" s="102"/>
      <c r="D700" s="102"/>
      <c r="E700" s="124"/>
    </row>
    <row r="701" ht="15" spans="1:5">
      <c r="A701" s="129"/>
      <c r="C701" s="102"/>
      <c r="D701" s="102"/>
      <c r="E701" s="124"/>
    </row>
    <row r="702" ht="15" spans="1:5">
      <c r="A702" s="129"/>
      <c r="C702" s="102"/>
      <c r="D702" s="102"/>
      <c r="E702" s="124"/>
    </row>
    <row r="703" ht="15" spans="1:5">
      <c r="A703" s="129"/>
      <c r="C703" s="102"/>
      <c r="D703" s="102"/>
      <c r="E703" s="124"/>
    </row>
    <row r="704" ht="15" spans="1:5">
      <c r="A704" s="129"/>
      <c r="C704" s="102"/>
      <c r="D704" s="102"/>
      <c r="E704" s="124"/>
    </row>
    <row r="705" ht="15" spans="1:5">
      <c r="A705" s="129"/>
      <c r="C705" s="102"/>
      <c r="D705" s="102"/>
      <c r="E705" s="124"/>
    </row>
    <row r="706" ht="15" spans="1:5">
      <c r="A706" s="129"/>
      <c r="C706" s="102"/>
      <c r="D706" s="102"/>
      <c r="E706" s="124"/>
    </row>
    <row r="707" ht="15" spans="1:5">
      <c r="A707" s="129"/>
      <c r="C707" s="102"/>
      <c r="D707" s="102"/>
      <c r="E707" s="124"/>
    </row>
    <row r="708" ht="15" spans="1:5">
      <c r="A708" s="129"/>
      <c r="C708" s="102"/>
      <c r="D708" s="102"/>
      <c r="E708" s="124"/>
    </row>
    <row r="709" ht="15" spans="1:5">
      <c r="A709" s="129"/>
      <c r="C709" s="102"/>
      <c r="D709" s="102"/>
      <c r="E709" s="124"/>
    </row>
    <row r="710" ht="15" spans="1:5">
      <c r="A710" s="129"/>
      <c r="C710" s="102"/>
      <c r="D710" s="102"/>
      <c r="E710" s="124"/>
    </row>
    <row r="711" ht="15" spans="1:5">
      <c r="A711" s="129"/>
      <c r="C711" s="102"/>
      <c r="D711" s="102"/>
      <c r="E711" s="124"/>
    </row>
    <row r="712" ht="15" spans="1:5">
      <c r="A712" s="129"/>
      <c r="C712" s="102"/>
      <c r="D712" s="102"/>
      <c r="E712" s="124"/>
    </row>
    <row r="713" ht="15" spans="1:5">
      <c r="A713" s="129"/>
      <c r="C713" s="102"/>
      <c r="D713" s="102"/>
      <c r="E713" s="124"/>
    </row>
    <row r="714" ht="15" spans="1:5">
      <c r="A714" s="129"/>
      <c r="C714" s="102"/>
      <c r="D714" s="102"/>
      <c r="E714" s="124"/>
    </row>
    <row r="715" ht="15" spans="1:5">
      <c r="A715" s="129"/>
      <c r="C715" s="102"/>
      <c r="D715" s="102"/>
      <c r="E715" s="124"/>
    </row>
    <row r="716" ht="15" spans="1:5">
      <c r="A716" s="129"/>
      <c r="C716" s="102"/>
      <c r="D716" s="102"/>
      <c r="E716" s="124"/>
    </row>
    <row r="717" ht="15" spans="1:5">
      <c r="A717" s="129"/>
      <c r="C717" s="102"/>
      <c r="D717" s="102"/>
      <c r="E717" s="124"/>
    </row>
    <row r="718" ht="15" spans="1:5">
      <c r="A718" s="129"/>
      <c r="C718" s="102"/>
      <c r="D718" s="102"/>
      <c r="E718" s="124"/>
    </row>
    <row r="719" ht="15" spans="1:5">
      <c r="A719" s="129"/>
      <c r="C719" s="102"/>
      <c r="D719" s="102"/>
      <c r="E719" s="124"/>
    </row>
    <row r="720" ht="15" spans="1:5">
      <c r="A720" s="129"/>
      <c r="C720" s="102"/>
      <c r="D720" s="102"/>
      <c r="E720" s="124"/>
    </row>
    <row r="721" ht="15" spans="1:5">
      <c r="A721" s="129"/>
      <c r="C721" s="102"/>
      <c r="D721" s="102"/>
      <c r="E721" s="124"/>
    </row>
    <row r="722" ht="15" spans="1:5">
      <c r="A722" s="129"/>
      <c r="C722" s="102"/>
      <c r="D722" s="102"/>
      <c r="E722" s="124"/>
    </row>
    <row r="723" ht="15" spans="1:5">
      <c r="A723" s="129"/>
      <c r="C723" s="102"/>
      <c r="D723" s="102"/>
      <c r="E723" s="124"/>
    </row>
    <row r="724" ht="15" spans="1:5">
      <c r="A724" s="129"/>
      <c r="C724" s="102"/>
      <c r="D724" s="102"/>
      <c r="E724" s="124"/>
    </row>
    <row r="725" ht="15" spans="1:5">
      <c r="A725" s="129"/>
      <c r="C725" s="102"/>
      <c r="D725" s="102"/>
      <c r="E725" s="124"/>
    </row>
    <row r="726" ht="15" spans="1:5">
      <c r="A726" s="129"/>
      <c r="C726" s="102"/>
      <c r="D726" s="102"/>
      <c r="E726" s="124"/>
    </row>
    <row r="727" ht="15" spans="1:5">
      <c r="A727" s="129"/>
      <c r="C727" s="102"/>
      <c r="D727" s="102"/>
      <c r="E727" s="124"/>
    </row>
    <row r="728" ht="15" spans="1:5">
      <c r="A728" s="129"/>
      <c r="C728" s="102"/>
      <c r="D728" s="102"/>
      <c r="E728" s="124"/>
    </row>
    <row r="729" ht="15" spans="1:5">
      <c r="A729" s="129"/>
      <c r="C729" s="102"/>
      <c r="D729" s="102"/>
      <c r="E729" s="124"/>
    </row>
    <row r="730" ht="15" spans="1:5">
      <c r="A730" s="129"/>
      <c r="C730" s="102"/>
      <c r="D730" s="102"/>
      <c r="E730" s="124"/>
    </row>
    <row r="731" ht="15" spans="1:5">
      <c r="A731" s="129"/>
      <c r="C731" s="102"/>
      <c r="D731" s="102"/>
      <c r="E731" s="124"/>
    </row>
    <row r="732" ht="15" spans="1:5">
      <c r="A732" s="129"/>
      <c r="C732" s="102"/>
      <c r="D732" s="102"/>
      <c r="E732" s="124"/>
    </row>
    <row r="733" ht="15" spans="1:5">
      <c r="A733" s="129"/>
      <c r="C733" s="102"/>
      <c r="D733" s="102"/>
      <c r="E733" s="124"/>
    </row>
    <row r="734" ht="15" spans="1:5">
      <c r="A734" s="129"/>
      <c r="C734" s="102"/>
      <c r="D734" s="102"/>
      <c r="E734" s="124"/>
    </row>
    <row r="735" ht="15" spans="1:5">
      <c r="A735" s="129"/>
      <c r="C735" s="102"/>
      <c r="D735" s="102"/>
      <c r="E735" s="124"/>
    </row>
    <row r="736" ht="15" spans="1:5">
      <c r="A736" s="129"/>
      <c r="C736" s="102"/>
      <c r="D736" s="102"/>
      <c r="E736" s="124"/>
    </row>
    <row r="737" ht="15" spans="1:5">
      <c r="A737" s="129"/>
      <c r="C737" s="102"/>
      <c r="D737" s="102"/>
      <c r="E737" s="124"/>
    </row>
    <row r="738" ht="15" spans="1:5">
      <c r="A738" s="129"/>
      <c r="C738" s="102"/>
      <c r="D738" s="102"/>
      <c r="E738" s="124"/>
    </row>
    <row r="739" ht="15" spans="1:5">
      <c r="A739" s="129"/>
      <c r="C739" s="102"/>
      <c r="D739" s="102"/>
      <c r="E739" s="124"/>
    </row>
    <row r="740" ht="15" spans="1:5">
      <c r="A740" s="129"/>
      <c r="C740" s="102"/>
      <c r="D740" s="102"/>
      <c r="E740" s="124"/>
    </row>
    <row r="741" ht="15" spans="1:5">
      <c r="A741" s="129"/>
      <c r="C741" s="102"/>
      <c r="D741" s="102"/>
      <c r="E741" s="124"/>
    </row>
    <row r="742" ht="15" spans="1:5">
      <c r="A742" s="129"/>
      <c r="C742" s="102"/>
      <c r="D742" s="102"/>
      <c r="E742" s="124"/>
    </row>
    <row r="743" ht="15" spans="1:5">
      <c r="A743" s="129"/>
      <c r="C743" s="102"/>
      <c r="D743" s="102"/>
      <c r="E743" s="124"/>
    </row>
    <row r="744" ht="15" spans="1:5">
      <c r="A744" s="129"/>
      <c r="C744" s="102"/>
      <c r="D744" s="102"/>
      <c r="E744" s="124"/>
    </row>
    <row r="745" ht="15" spans="1:5">
      <c r="A745" s="129"/>
      <c r="C745" s="102"/>
      <c r="D745" s="102"/>
      <c r="E745" s="124"/>
    </row>
    <row r="746" ht="15" spans="1:5">
      <c r="A746" s="129"/>
      <c r="C746" s="102"/>
      <c r="D746" s="102"/>
      <c r="E746" s="124"/>
    </row>
    <row r="747" ht="15" spans="1:5">
      <c r="A747" s="129"/>
      <c r="C747" s="102"/>
      <c r="D747" s="102"/>
      <c r="E747" s="124"/>
    </row>
    <row r="748" ht="15" spans="1:5">
      <c r="A748" s="129"/>
      <c r="C748" s="102"/>
      <c r="D748" s="102"/>
      <c r="E748" s="124"/>
    </row>
    <row r="749" ht="15" spans="1:5">
      <c r="A749" s="129"/>
      <c r="C749" s="102"/>
      <c r="D749" s="102"/>
      <c r="E749" s="124"/>
    </row>
    <row r="750" ht="15" spans="1:5">
      <c r="A750" s="129"/>
      <c r="C750" s="102"/>
      <c r="D750" s="102"/>
      <c r="E750" s="124"/>
    </row>
    <row r="751" ht="15" spans="1:5">
      <c r="A751" s="129"/>
      <c r="C751" s="102"/>
      <c r="D751" s="102"/>
      <c r="E751" s="124"/>
    </row>
    <row r="752" ht="15" spans="1:5">
      <c r="A752" s="129"/>
      <c r="C752" s="102"/>
      <c r="D752" s="102"/>
      <c r="E752" s="124"/>
    </row>
    <row r="753" ht="15" spans="1:5">
      <c r="A753" s="129"/>
      <c r="C753" s="102"/>
      <c r="D753" s="102"/>
      <c r="E753" s="124"/>
    </row>
    <row r="754" ht="15" spans="1:5">
      <c r="A754" s="129"/>
      <c r="C754" s="102"/>
      <c r="D754" s="102"/>
      <c r="E754" s="124"/>
    </row>
    <row r="755" ht="15" spans="1:5">
      <c r="A755" s="129"/>
      <c r="C755" s="102"/>
      <c r="D755" s="102"/>
      <c r="E755" s="124"/>
    </row>
    <row r="756" ht="15" spans="1:5">
      <c r="A756" s="129"/>
      <c r="C756" s="102"/>
      <c r="D756" s="102"/>
      <c r="E756" s="124"/>
    </row>
    <row r="757" ht="15" spans="1:5">
      <c r="A757" s="129"/>
      <c r="C757" s="102"/>
      <c r="D757" s="102"/>
      <c r="E757" s="124"/>
    </row>
    <row r="758" ht="15" spans="1:5">
      <c r="A758" s="129"/>
      <c r="C758" s="102"/>
      <c r="D758" s="102"/>
      <c r="E758" s="124"/>
    </row>
    <row r="759" ht="15" spans="1:5">
      <c r="A759" s="129"/>
      <c r="C759" s="102"/>
      <c r="D759" s="102"/>
      <c r="E759" s="124"/>
    </row>
    <row r="760" ht="15" spans="1:5">
      <c r="A760" s="129"/>
      <c r="C760" s="102"/>
      <c r="D760" s="102"/>
      <c r="E760" s="124"/>
    </row>
    <row r="761" ht="15" spans="1:5">
      <c r="A761" s="129"/>
      <c r="C761" s="102"/>
      <c r="D761" s="102"/>
      <c r="E761" s="124"/>
    </row>
    <row r="762" ht="15" spans="1:5">
      <c r="A762" s="129"/>
      <c r="C762" s="102"/>
      <c r="D762" s="102"/>
      <c r="E762" s="124"/>
    </row>
    <row r="763" ht="15" spans="1:5">
      <c r="A763" s="129"/>
      <c r="C763" s="102"/>
      <c r="D763" s="102"/>
      <c r="E763" s="124"/>
    </row>
    <row r="764" ht="15" spans="1:5">
      <c r="A764" s="129"/>
      <c r="C764" s="102"/>
      <c r="D764" s="102"/>
      <c r="E764" s="124"/>
    </row>
    <row r="765" ht="15" spans="1:5">
      <c r="A765" s="129"/>
      <c r="C765" s="102"/>
      <c r="D765" s="102"/>
      <c r="E765" s="124"/>
    </row>
    <row r="766" ht="15" spans="1:5">
      <c r="A766" s="129"/>
      <c r="C766" s="102"/>
      <c r="D766" s="102"/>
      <c r="E766" s="124"/>
    </row>
    <row r="767" ht="15" spans="1:5">
      <c r="A767" s="129"/>
      <c r="C767" s="102"/>
      <c r="D767" s="102"/>
      <c r="E767" s="124"/>
    </row>
    <row r="768" ht="15" spans="1:5">
      <c r="A768" s="129"/>
      <c r="C768" s="102"/>
      <c r="D768" s="102"/>
      <c r="E768" s="124"/>
    </row>
    <row r="769" ht="15" spans="1:5">
      <c r="A769" s="129"/>
      <c r="C769" s="102"/>
      <c r="D769" s="102"/>
      <c r="E769" s="124"/>
    </row>
    <row r="770" ht="15" spans="1:5">
      <c r="A770" s="129"/>
      <c r="C770" s="102"/>
      <c r="D770" s="102"/>
      <c r="E770" s="124"/>
    </row>
    <row r="771" ht="15" spans="1:5">
      <c r="A771" s="129"/>
      <c r="C771" s="102"/>
      <c r="D771" s="102"/>
      <c r="E771" s="124"/>
    </row>
    <row r="772" ht="15" spans="1:5">
      <c r="A772" s="129"/>
      <c r="C772" s="102"/>
      <c r="D772" s="102"/>
      <c r="E772" s="124"/>
    </row>
    <row r="773" ht="15" spans="1:5">
      <c r="A773" s="129"/>
      <c r="C773" s="102"/>
      <c r="D773" s="102"/>
      <c r="E773" s="124"/>
    </row>
    <row r="774" ht="15" spans="1:5">
      <c r="A774" s="129"/>
      <c r="C774" s="102"/>
      <c r="D774" s="102"/>
      <c r="E774" s="124"/>
    </row>
    <row r="775" ht="15" spans="1:5">
      <c r="A775" s="129"/>
      <c r="C775" s="102"/>
      <c r="D775" s="102"/>
      <c r="E775" s="124"/>
    </row>
    <row r="776" ht="15" spans="1:5">
      <c r="A776" s="129"/>
      <c r="C776" s="102"/>
      <c r="D776" s="102"/>
      <c r="E776" s="124"/>
    </row>
    <row r="777" ht="15" spans="1:5">
      <c r="A777" s="129"/>
      <c r="C777" s="102"/>
      <c r="D777" s="102"/>
      <c r="E777" s="124"/>
    </row>
    <row r="778" ht="15" spans="1:5">
      <c r="A778" s="129"/>
      <c r="C778" s="102"/>
      <c r="D778" s="102"/>
      <c r="E778" s="124"/>
    </row>
    <row r="779" ht="15" spans="1:5">
      <c r="A779" s="129"/>
      <c r="C779" s="102"/>
      <c r="D779" s="102"/>
      <c r="E779" s="124"/>
    </row>
    <row r="780" ht="15" spans="1:5">
      <c r="A780" s="129"/>
      <c r="C780" s="102"/>
      <c r="D780" s="102"/>
      <c r="E780" s="124"/>
    </row>
    <row r="781" ht="15" spans="1:5">
      <c r="A781" s="129"/>
      <c r="C781" s="102"/>
      <c r="D781" s="102"/>
      <c r="E781" s="124"/>
    </row>
    <row r="782" ht="15" spans="1:5">
      <c r="A782" s="129"/>
      <c r="C782" s="102"/>
      <c r="D782" s="102"/>
      <c r="E782" s="124"/>
    </row>
    <row r="783" ht="15" spans="1:5">
      <c r="A783" s="129"/>
      <c r="C783" s="102"/>
      <c r="D783" s="102"/>
      <c r="E783" s="124"/>
    </row>
    <row r="784" ht="15" spans="1:5">
      <c r="A784" s="129"/>
      <c r="C784" s="102"/>
      <c r="D784" s="102"/>
      <c r="E784" s="124"/>
    </row>
    <row r="785" ht="15" spans="1:5">
      <c r="A785" s="129"/>
      <c r="C785" s="102"/>
      <c r="D785" s="102"/>
      <c r="E785" s="124"/>
    </row>
    <row r="786" ht="15" spans="1:5">
      <c r="A786" s="129"/>
      <c r="C786" s="102"/>
      <c r="D786" s="102"/>
      <c r="E786" s="124"/>
    </row>
    <row r="787" ht="15" spans="1:5">
      <c r="A787" s="129"/>
      <c r="C787" s="102"/>
      <c r="D787" s="102"/>
      <c r="E787" s="124"/>
    </row>
    <row r="788" ht="15" spans="1:5">
      <c r="A788" s="129"/>
      <c r="C788" s="102"/>
      <c r="D788" s="102"/>
      <c r="E788" s="124"/>
    </row>
    <row r="789" ht="15" spans="1:5">
      <c r="A789" s="129"/>
      <c r="C789" s="102"/>
      <c r="D789" s="102"/>
      <c r="E789" s="124"/>
    </row>
    <row r="790" ht="15" spans="1:5">
      <c r="A790" s="129"/>
      <c r="C790" s="102"/>
      <c r="D790" s="102"/>
      <c r="E790" s="124"/>
    </row>
    <row r="791" ht="15" spans="1:5">
      <c r="A791" s="129"/>
      <c r="C791" s="102"/>
      <c r="D791" s="102"/>
      <c r="E791" s="124"/>
    </row>
    <row r="792" ht="15" spans="1:5">
      <c r="A792" s="129"/>
      <c r="C792" s="102"/>
      <c r="D792" s="102"/>
      <c r="E792" s="124"/>
    </row>
    <row r="793" ht="15" spans="1:5">
      <c r="A793" s="129"/>
      <c r="C793" s="102"/>
      <c r="D793" s="102"/>
      <c r="E793" s="124"/>
    </row>
    <row r="794" ht="15" spans="1:5">
      <c r="A794" s="129"/>
      <c r="C794" s="102"/>
      <c r="D794" s="102"/>
      <c r="E794" s="124"/>
    </row>
    <row r="795" ht="15" spans="1:5">
      <c r="A795" s="129"/>
      <c r="C795" s="102"/>
      <c r="D795" s="102"/>
      <c r="E795" s="124"/>
    </row>
    <row r="796" ht="15" spans="1:5">
      <c r="A796" s="129"/>
      <c r="C796" s="102"/>
      <c r="D796" s="102"/>
      <c r="E796" s="124"/>
    </row>
    <row r="797" ht="15" spans="1:5">
      <c r="A797" s="129"/>
      <c r="C797" s="102"/>
      <c r="D797" s="102"/>
      <c r="E797" s="124"/>
    </row>
    <row r="798" ht="15" spans="1:5">
      <c r="A798" s="129"/>
      <c r="C798" s="102"/>
      <c r="D798" s="102"/>
      <c r="E798" s="124"/>
    </row>
    <row r="799" ht="15" spans="1:5">
      <c r="A799" s="129"/>
      <c r="C799" s="102"/>
      <c r="D799" s="102"/>
      <c r="E799" s="124"/>
    </row>
    <row r="800" ht="15" spans="1:5">
      <c r="A800" s="129"/>
      <c r="C800" s="102"/>
      <c r="D800" s="102"/>
      <c r="E800" s="124"/>
    </row>
    <row r="801" ht="15" spans="1:5">
      <c r="A801" s="129"/>
      <c r="C801" s="102"/>
      <c r="D801" s="102"/>
      <c r="E801" s="124"/>
    </row>
    <row r="802" ht="15" spans="1:5">
      <c r="A802" s="129"/>
      <c r="C802" s="102"/>
      <c r="D802" s="102"/>
      <c r="E802" s="124"/>
    </row>
    <row r="803" ht="15" spans="1:5">
      <c r="A803" s="129"/>
      <c r="C803" s="102"/>
      <c r="D803" s="102"/>
      <c r="E803" s="124"/>
    </row>
    <row r="804" ht="15" spans="1:5">
      <c r="A804" s="129"/>
      <c r="C804" s="102"/>
      <c r="D804" s="102"/>
      <c r="E804" s="124"/>
    </row>
    <row r="805" ht="15" spans="1:5">
      <c r="A805" s="129"/>
      <c r="C805" s="102"/>
      <c r="D805" s="102"/>
      <c r="E805" s="124"/>
    </row>
    <row r="806" ht="15" spans="1:5">
      <c r="A806" s="129"/>
      <c r="C806" s="102"/>
      <c r="D806" s="102"/>
      <c r="E806" s="124"/>
    </row>
    <row r="807" ht="15" spans="1:5">
      <c r="A807" s="129"/>
      <c r="C807" s="102"/>
      <c r="D807" s="102"/>
      <c r="E807" s="124"/>
    </row>
    <row r="808" ht="15" spans="1:5">
      <c r="A808" s="129"/>
      <c r="C808" s="102"/>
      <c r="D808" s="102"/>
      <c r="E808" s="124"/>
    </row>
    <row r="809" ht="15" spans="1:5">
      <c r="A809" s="129"/>
      <c r="C809" s="102"/>
      <c r="D809" s="102"/>
      <c r="E809" s="124"/>
    </row>
    <row r="810" ht="15" spans="1:5">
      <c r="A810" s="129"/>
      <c r="C810" s="102"/>
      <c r="D810" s="102"/>
      <c r="E810" s="124"/>
    </row>
    <row r="811" ht="15" spans="1:5">
      <c r="A811" s="129"/>
      <c r="C811" s="102"/>
      <c r="D811" s="102"/>
      <c r="E811" s="124"/>
    </row>
    <row r="812" ht="15" spans="1:5">
      <c r="A812" s="129"/>
      <c r="C812" s="102"/>
      <c r="D812" s="102"/>
      <c r="E812" s="124"/>
    </row>
    <row r="813" ht="15" spans="1:5">
      <c r="A813" s="129"/>
      <c r="C813" s="102"/>
      <c r="D813" s="102"/>
      <c r="E813" s="124"/>
    </row>
    <row r="814" ht="15" spans="1:5">
      <c r="A814" s="129"/>
      <c r="C814" s="102"/>
      <c r="D814" s="102"/>
      <c r="E814" s="124"/>
    </row>
    <row r="815" ht="15" spans="1:5">
      <c r="A815" s="129"/>
      <c r="C815" s="102"/>
      <c r="D815" s="102"/>
      <c r="E815" s="124"/>
    </row>
    <row r="816" ht="15" spans="1:5">
      <c r="A816" s="129"/>
      <c r="C816" s="102"/>
      <c r="D816" s="102"/>
      <c r="E816" s="124"/>
    </row>
    <row r="817" ht="15" spans="1:5">
      <c r="A817" s="129"/>
      <c r="C817" s="102"/>
      <c r="D817" s="102"/>
      <c r="E817" s="124"/>
    </row>
    <row r="818" ht="15" spans="1:5">
      <c r="A818" s="129"/>
      <c r="C818" s="102"/>
      <c r="D818" s="102"/>
      <c r="E818" s="124"/>
    </row>
    <row r="819" ht="15" spans="1:5">
      <c r="A819" s="129"/>
      <c r="C819" s="102"/>
      <c r="D819" s="102"/>
      <c r="E819" s="124"/>
    </row>
    <row r="820" ht="15" spans="1:5">
      <c r="A820" s="129"/>
      <c r="C820" s="102"/>
      <c r="D820" s="102"/>
      <c r="E820" s="124"/>
    </row>
    <row r="821" ht="15" spans="1:5">
      <c r="A821" s="129"/>
      <c r="C821" s="102"/>
      <c r="D821" s="102"/>
      <c r="E821" s="124"/>
    </row>
    <row r="822" ht="15" spans="1:5">
      <c r="A822" s="129"/>
      <c r="C822" s="102"/>
      <c r="D822" s="102"/>
      <c r="E822" s="124"/>
    </row>
    <row r="823" ht="15" spans="1:5">
      <c r="A823" s="129"/>
      <c r="C823" s="102"/>
      <c r="D823" s="102"/>
      <c r="E823" s="124"/>
    </row>
    <row r="824" ht="15" spans="1:5">
      <c r="A824" s="129"/>
      <c r="C824" s="102"/>
      <c r="D824" s="102"/>
      <c r="E824" s="124"/>
    </row>
    <row r="825" ht="15" spans="1:5">
      <c r="A825" s="129"/>
      <c r="C825" s="102"/>
      <c r="D825" s="102"/>
      <c r="E825" s="124"/>
    </row>
    <row r="826" ht="15" spans="1:5">
      <c r="A826" s="129"/>
      <c r="C826" s="102"/>
      <c r="D826" s="102"/>
      <c r="E826" s="124"/>
    </row>
    <row r="827" ht="15" spans="1:5">
      <c r="A827" s="129"/>
      <c r="C827" s="102"/>
      <c r="D827" s="102"/>
      <c r="E827" s="124"/>
    </row>
    <row r="828" ht="15" spans="1:5">
      <c r="A828" s="129"/>
      <c r="C828" s="102"/>
      <c r="D828" s="102"/>
      <c r="E828" s="124"/>
    </row>
    <row r="829" ht="15" spans="1:5">
      <c r="A829" s="129"/>
      <c r="C829" s="102"/>
      <c r="D829" s="102"/>
      <c r="E829" s="124"/>
    </row>
    <row r="830" ht="15" spans="1:5">
      <c r="A830" s="129"/>
      <c r="C830" s="102"/>
      <c r="D830" s="102"/>
      <c r="E830" s="124"/>
    </row>
    <row r="831" ht="15" spans="1:5">
      <c r="A831" s="129"/>
      <c r="C831" s="102"/>
      <c r="D831" s="102"/>
      <c r="E831" s="124"/>
    </row>
    <row r="832" ht="15" spans="1:5">
      <c r="A832" s="129"/>
      <c r="C832" s="102"/>
      <c r="D832" s="102"/>
      <c r="E832" s="124"/>
    </row>
    <row r="833" ht="15" spans="1:5">
      <c r="A833" s="129"/>
      <c r="C833" s="102"/>
      <c r="D833" s="102"/>
      <c r="E833" s="124"/>
    </row>
    <row r="834" ht="15" spans="1:5">
      <c r="A834" s="129"/>
      <c r="C834" s="102"/>
      <c r="D834" s="102"/>
      <c r="E834" s="124"/>
    </row>
    <row r="835" ht="15" spans="1:5">
      <c r="A835" s="129"/>
      <c r="C835" s="102"/>
      <c r="D835" s="102"/>
      <c r="E835" s="124"/>
    </row>
    <row r="836" ht="15" spans="1:5">
      <c r="A836" s="129"/>
      <c r="C836" s="102"/>
      <c r="D836" s="102"/>
      <c r="E836" s="124"/>
    </row>
    <row r="837" ht="15" spans="1:5">
      <c r="A837" s="129"/>
      <c r="C837" s="102"/>
      <c r="D837" s="102"/>
      <c r="E837" s="124"/>
    </row>
    <row r="838" ht="15" spans="1:5">
      <c r="A838" s="129"/>
      <c r="C838" s="102"/>
      <c r="D838" s="102"/>
      <c r="E838" s="124"/>
    </row>
    <row r="839" ht="15" spans="1:5">
      <c r="A839" s="129"/>
      <c r="C839" s="102"/>
      <c r="D839" s="102"/>
      <c r="E839" s="124"/>
    </row>
    <row r="840" ht="15" spans="1:5">
      <c r="A840" s="129"/>
      <c r="C840" s="102"/>
      <c r="D840" s="102"/>
      <c r="E840" s="124"/>
    </row>
    <row r="841" ht="15" spans="1:5">
      <c r="A841" s="129"/>
      <c r="C841" s="102"/>
      <c r="D841" s="102"/>
      <c r="E841" s="124"/>
    </row>
    <row r="842" ht="15" spans="1:5">
      <c r="A842" s="129"/>
      <c r="C842" s="102"/>
      <c r="D842" s="102"/>
      <c r="E842" s="124"/>
    </row>
    <row r="843" ht="15" spans="1:5">
      <c r="A843" s="129"/>
      <c r="C843" s="102"/>
      <c r="D843" s="102"/>
      <c r="E843" s="124"/>
    </row>
    <row r="844" ht="15" spans="1:5">
      <c r="A844" s="129"/>
      <c r="C844" s="102"/>
      <c r="D844" s="102"/>
      <c r="E844" s="124"/>
    </row>
    <row r="845" ht="15" spans="1:5">
      <c r="A845" s="129"/>
      <c r="C845" s="102"/>
      <c r="D845" s="102"/>
      <c r="E845" s="124"/>
    </row>
    <row r="846" ht="15" spans="1:5">
      <c r="A846" s="129"/>
      <c r="C846" s="102"/>
      <c r="D846" s="102"/>
      <c r="E846" s="124"/>
    </row>
    <row r="847" ht="15" spans="1:5">
      <c r="A847" s="129"/>
      <c r="C847" s="102"/>
      <c r="D847" s="102"/>
      <c r="E847" s="124"/>
    </row>
    <row r="848" ht="15" spans="1:5">
      <c r="A848" s="129"/>
      <c r="C848" s="102"/>
      <c r="D848" s="102"/>
      <c r="E848" s="124"/>
    </row>
    <row r="849" ht="15" spans="1:5">
      <c r="A849" s="129"/>
      <c r="C849" s="102"/>
      <c r="D849" s="102"/>
      <c r="E849" s="124"/>
    </row>
    <row r="850" ht="15" spans="1:5">
      <c r="A850" s="129"/>
      <c r="C850" s="102"/>
      <c r="D850" s="102"/>
      <c r="E850" s="124"/>
    </row>
    <row r="851" ht="15" spans="1:5">
      <c r="A851" s="129"/>
      <c r="C851" s="102"/>
      <c r="D851" s="102"/>
      <c r="E851" s="124"/>
    </row>
    <row r="852" ht="15" spans="1:5">
      <c r="A852" s="129"/>
      <c r="C852" s="102"/>
      <c r="D852" s="102"/>
      <c r="E852" s="124"/>
    </row>
    <row r="853" ht="15" spans="1:5">
      <c r="A853" s="129"/>
      <c r="C853" s="102"/>
      <c r="D853" s="102"/>
      <c r="E853" s="124"/>
    </row>
    <row r="854" ht="15" spans="1:5">
      <c r="A854" s="129"/>
      <c r="C854" s="102"/>
      <c r="D854" s="102"/>
      <c r="E854" s="124"/>
    </row>
    <row r="855" ht="15" spans="1:5">
      <c r="A855" s="129"/>
      <c r="C855" s="102"/>
      <c r="D855" s="102"/>
      <c r="E855" s="124"/>
    </row>
    <row r="856" ht="15" spans="1:5">
      <c r="A856" s="129"/>
      <c r="C856" s="102"/>
      <c r="D856" s="102"/>
      <c r="E856" s="124"/>
    </row>
    <row r="857" ht="15" spans="1:5">
      <c r="A857" s="129"/>
      <c r="C857" s="102"/>
      <c r="D857" s="102"/>
      <c r="E857" s="124"/>
    </row>
    <row r="858" ht="15" spans="1:5">
      <c r="A858" s="129"/>
      <c r="C858" s="102"/>
      <c r="D858" s="102"/>
      <c r="E858" s="124"/>
    </row>
    <row r="859" ht="15" spans="1:5">
      <c r="A859" s="129"/>
      <c r="C859" s="102"/>
      <c r="D859" s="102"/>
      <c r="E859" s="124"/>
    </row>
    <row r="860" ht="15" spans="1:5">
      <c r="A860" s="129"/>
      <c r="C860" s="102"/>
      <c r="D860" s="102"/>
      <c r="E860" s="124"/>
    </row>
    <row r="861" ht="15" spans="1:5">
      <c r="A861" s="129"/>
      <c r="C861" s="102"/>
      <c r="D861" s="102"/>
      <c r="E861" s="124"/>
    </row>
    <row r="862" ht="15" spans="1:5">
      <c r="A862" s="129"/>
      <c r="C862" s="102"/>
      <c r="D862" s="102"/>
      <c r="E862" s="124"/>
    </row>
    <row r="863" ht="15" spans="1:5">
      <c r="A863" s="129"/>
      <c r="C863" s="102"/>
      <c r="D863" s="102"/>
      <c r="E863" s="124"/>
    </row>
    <row r="864" ht="15" spans="1:5">
      <c r="A864" s="129"/>
      <c r="C864" s="102"/>
      <c r="D864" s="102"/>
      <c r="E864" s="124"/>
    </row>
    <row r="865" ht="15" spans="1:5">
      <c r="A865" s="129"/>
      <c r="C865" s="102"/>
      <c r="D865" s="102"/>
      <c r="E865" s="124"/>
    </row>
    <row r="866" ht="15" spans="1:5">
      <c r="A866" s="129"/>
      <c r="C866" s="102"/>
      <c r="D866" s="102"/>
      <c r="E866" s="124"/>
    </row>
    <row r="867" ht="15" spans="1:5">
      <c r="A867" s="129"/>
      <c r="C867" s="102"/>
      <c r="D867" s="102"/>
      <c r="E867" s="124"/>
    </row>
    <row r="868" ht="15" spans="1:5">
      <c r="A868" s="129"/>
      <c r="C868" s="102"/>
      <c r="D868" s="102"/>
      <c r="E868" s="124"/>
    </row>
    <row r="869" ht="15" spans="1:5">
      <c r="A869" s="129"/>
      <c r="C869" s="102"/>
      <c r="D869" s="102"/>
      <c r="E869" s="124"/>
    </row>
    <row r="870" ht="15" spans="1:5">
      <c r="A870" s="129"/>
      <c r="C870" s="102"/>
      <c r="D870" s="102"/>
      <c r="E870" s="124"/>
    </row>
    <row r="871" ht="15" spans="1:5">
      <c r="A871" s="129"/>
      <c r="C871" s="102"/>
      <c r="D871" s="102"/>
      <c r="E871" s="124"/>
    </row>
    <row r="872" ht="15" spans="1:5">
      <c r="A872" s="129"/>
      <c r="C872" s="102"/>
      <c r="D872" s="102"/>
      <c r="E872" s="124"/>
    </row>
    <row r="873" ht="15" spans="1:5">
      <c r="A873" s="129"/>
      <c r="C873" s="102"/>
      <c r="D873" s="102"/>
      <c r="E873" s="124"/>
    </row>
    <row r="874" ht="15" spans="1:5">
      <c r="A874" s="129"/>
      <c r="C874" s="102"/>
      <c r="D874" s="102"/>
      <c r="E874" s="124"/>
    </row>
    <row r="875" ht="15" spans="1:5">
      <c r="A875" s="129"/>
      <c r="C875" s="102"/>
      <c r="D875" s="102"/>
      <c r="E875" s="124"/>
    </row>
    <row r="876" ht="15" spans="1:5">
      <c r="A876" s="129"/>
      <c r="C876" s="102"/>
      <c r="D876" s="102"/>
      <c r="E876" s="124"/>
    </row>
    <row r="877" ht="15" spans="1:5">
      <c r="A877" s="129"/>
      <c r="C877" s="102"/>
      <c r="D877" s="102"/>
      <c r="E877" s="124"/>
    </row>
    <row r="878" ht="15" spans="1:5">
      <c r="A878" s="129"/>
      <c r="C878" s="102"/>
      <c r="D878" s="102"/>
      <c r="E878" s="124"/>
    </row>
    <row r="879" ht="15" spans="1:5">
      <c r="A879" s="129"/>
      <c r="C879" s="102"/>
      <c r="D879" s="102"/>
      <c r="E879" s="124"/>
    </row>
    <row r="880" ht="15" spans="1:5">
      <c r="A880" s="129"/>
      <c r="C880" s="102"/>
      <c r="D880" s="102"/>
      <c r="E880" s="124"/>
    </row>
    <row r="881" ht="15" spans="1:5">
      <c r="A881" s="129"/>
      <c r="C881" s="102"/>
      <c r="D881" s="102"/>
      <c r="E881" s="124"/>
    </row>
    <row r="882" ht="15" spans="1:5">
      <c r="A882" s="129"/>
      <c r="C882" s="102"/>
      <c r="D882" s="102"/>
      <c r="E882" s="124"/>
    </row>
    <row r="883" ht="15" spans="1:5">
      <c r="A883" s="129"/>
      <c r="C883" s="102"/>
      <c r="D883" s="102"/>
      <c r="E883" s="124"/>
    </row>
    <row r="884" ht="15" spans="1:5">
      <c r="A884" s="129"/>
      <c r="C884" s="102"/>
      <c r="D884" s="102"/>
      <c r="E884" s="124"/>
    </row>
    <row r="885" ht="15" spans="1:5">
      <c r="A885" s="129"/>
      <c r="C885" s="102"/>
      <c r="D885" s="102"/>
      <c r="E885" s="124"/>
    </row>
    <row r="886" ht="15" spans="1:5">
      <c r="A886" s="129"/>
      <c r="C886" s="102"/>
      <c r="D886" s="102"/>
      <c r="E886" s="124"/>
    </row>
    <row r="887" ht="15" spans="1:5">
      <c r="A887" s="129"/>
      <c r="C887" s="102"/>
      <c r="D887" s="102"/>
      <c r="E887" s="124"/>
    </row>
    <row r="888" ht="15" spans="1:5">
      <c r="A888" s="129"/>
      <c r="C888" s="102"/>
      <c r="D888" s="102"/>
      <c r="E888" s="124"/>
    </row>
    <row r="889" ht="15" spans="1:5">
      <c r="A889" s="129"/>
      <c r="C889" s="102"/>
      <c r="D889" s="102"/>
      <c r="E889" s="124"/>
    </row>
    <row r="890" ht="15" spans="1:5">
      <c r="A890" s="129"/>
      <c r="C890" s="102"/>
      <c r="D890" s="102"/>
      <c r="E890" s="124"/>
    </row>
    <row r="891" ht="15" spans="1:5">
      <c r="A891" s="129"/>
      <c r="C891" s="102"/>
      <c r="D891" s="102"/>
      <c r="E891" s="124"/>
    </row>
    <row r="892" ht="15" spans="1:5">
      <c r="A892" s="129"/>
      <c r="C892" s="102"/>
      <c r="D892" s="102"/>
      <c r="E892" s="124"/>
    </row>
    <row r="893" ht="15" spans="1:5">
      <c r="A893" s="129"/>
      <c r="C893" s="102"/>
      <c r="D893" s="102"/>
      <c r="E893" s="124"/>
    </row>
    <row r="894" ht="15" spans="1:5">
      <c r="A894" s="129"/>
      <c r="C894" s="102"/>
      <c r="D894" s="102"/>
      <c r="E894" s="124"/>
    </row>
    <row r="895" ht="15" spans="1:5">
      <c r="A895" s="129"/>
      <c r="C895" s="102"/>
      <c r="D895" s="102"/>
      <c r="E895" s="124"/>
    </row>
    <row r="896" ht="15" spans="1:5">
      <c r="A896" s="129"/>
      <c r="C896" s="102"/>
      <c r="D896" s="102"/>
      <c r="E896" s="124"/>
    </row>
    <row r="897" ht="15" spans="1:5">
      <c r="A897" s="129"/>
      <c r="C897" s="102"/>
      <c r="D897" s="102"/>
      <c r="E897" s="124"/>
    </row>
    <row r="898" ht="15" spans="1:5">
      <c r="A898" s="129"/>
      <c r="C898" s="102"/>
      <c r="D898" s="102"/>
      <c r="E898" s="124"/>
    </row>
    <row r="899" ht="15" spans="1:5">
      <c r="A899" s="129"/>
      <c r="C899" s="102"/>
      <c r="D899" s="102"/>
      <c r="E899" s="124"/>
    </row>
    <row r="900" ht="15" spans="1:5">
      <c r="A900" s="129"/>
      <c r="C900" s="102"/>
      <c r="D900" s="102"/>
      <c r="E900" s="124"/>
    </row>
    <row r="901" ht="15" spans="1:5">
      <c r="A901" s="129"/>
      <c r="C901" s="102"/>
      <c r="D901" s="102"/>
      <c r="E901" s="124"/>
    </row>
    <row r="902" ht="15" spans="1:5">
      <c r="A902" s="129"/>
      <c r="C902" s="102"/>
      <c r="D902" s="102"/>
      <c r="E902" s="124"/>
    </row>
    <row r="903" ht="15" spans="1:5">
      <c r="A903" s="129"/>
      <c r="C903" s="102"/>
      <c r="D903" s="102"/>
      <c r="E903" s="124"/>
    </row>
    <row r="904" ht="15" spans="1:5">
      <c r="A904" s="129"/>
      <c r="C904" s="102"/>
      <c r="D904" s="102"/>
      <c r="E904" s="124"/>
    </row>
    <row r="905" ht="15" spans="1:5">
      <c r="A905" s="129"/>
      <c r="C905" s="102"/>
      <c r="D905" s="102"/>
      <c r="E905" s="124"/>
    </row>
    <row r="906" ht="15" spans="1:5">
      <c r="A906" s="129"/>
      <c r="C906" s="102"/>
      <c r="D906" s="102"/>
      <c r="E906" s="124"/>
    </row>
    <row r="907" ht="15" spans="1:5">
      <c r="A907" s="129"/>
      <c r="C907" s="102"/>
      <c r="D907" s="102"/>
      <c r="E907" s="124"/>
    </row>
    <row r="908" ht="15" spans="1:5">
      <c r="A908" s="129"/>
      <c r="C908" s="102"/>
      <c r="D908" s="102"/>
      <c r="E908" s="124"/>
    </row>
    <row r="909" ht="15" spans="1:5">
      <c r="A909" s="129"/>
      <c r="C909" s="102"/>
      <c r="D909" s="102"/>
      <c r="E909" s="124"/>
    </row>
    <row r="910" ht="15" spans="1:5">
      <c r="A910" s="129"/>
      <c r="C910" s="102"/>
      <c r="D910" s="102"/>
      <c r="E910" s="124"/>
    </row>
    <row r="911" ht="15" spans="1:5">
      <c r="A911" s="129"/>
      <c r="C911" s="102"/>
      <c r="D911" s="102"/>
      <c r="E911" s="124"/>
    </row>
    <row r="912" ht="15" spans="1:5">
      <c r="A912" s="129"/>
      <c r="C912" s="102"/>
      <c r="D912" s="102"/>
      <c r="E912" s="124"/>
    </row>
    <row r="913" ht="15" spans="1:5">
      <c r="A913" s="129"/>
      <c r="C913" s="102"/>
      <c r="D913" s="102"/>
      <c r="E913" s="124"/>
    </row>
    <row r="914" ht="15" spans="1:5">
      <c r="A914" s="129"/>
      <c r="C914" s="102"/>
      <c r="D914" s="102"/>
      <c r="E914" s="124"/>
    </row>
    <row r="915" ht="15" spans="1:5">
      <c r="A915" s="129"/>
      <c r="C915" s="102"/>
      <c r="D915" s="102"/>
      <c r="E915" s="124"/>
    </row>
    <row r="916" ht="15" spans="1:5">
      <c r="A916" s="129"/>
      <c r="C916" s="102"/>
      <c r="D916" s="102"/>
      <c r="E916" s="124"/>
    </row>
    <row r="917" ht="15" spans="1:5">
      <c r="A917" s="129"/>
      <c r="C917" s="102"/>
      <c r="D917" s="102"/>
      <c r="E917" s="124"/>
    </row>
    <row r="918" ht="15" spans="1:5">
      <c r="A918" s="129"/>
      <c r="C918" s="102"/>
      <c r="D918" s="102"/>
      <c r="E918" s="124"/>
    </row>
    <row r="919" ht="15" spans="1:5">
      <c r="A919" s="129"/>
      <c r="C919" s="102"/>
      <c r="D919" s="102"/>
      <c r="E919" s="124"/>
    </row>
    <row r="920" ht="15" spans="1:5">
      <c r="A920" s="129"/>
      <c r="C920" s="102"/>
      <c r="D920" s="102"/>
      <c r="E920" s="124"/>
    </row>
    <row r="921" ht="15" spans="1:5">
      <c r="A921" s="129"/>
      <c r="C921" s="102"/>
      <c r="D921" s="102"/>
      <c r="E921" s="124"/>
    </row>
    <row r="922" ht="15" spans="1:5">
      <c r="A922" s="129"/>
      <c r="C922" s="102"/>
      <c r="D922" s="102"/>
      <c r="E922" s="124"/>
    </row>
    <row r="923" ht="15" spans="1:5">
      <c r="A923" s="129"/>
      <c r="C923" s="102"/>
      <c r="D923" s="102"/>
      <c r="E923" s="124"/>
    </row>
    <row r="924" ht="15" spans="1:5">
      <c r="A924" s="129"/>
      <c r="C924" s="102"/>
      <c r="D924" s="102"/>
      <c r="E924" s="124"/>
    </row>
    <row r="925" ht="15" spans="1:5">
      <c r="A925" s="129"/>
      <c r="C925" s="102"/>
      <c r="D925" s="102"/>
      <c r="E925" s="124"/>
    </row>
    <row r="926" ht="15" spans="1:5">
      <c r="A926" s="129"/>
      <c r="C926" s="102"/>
      <c r="D926" s="102"/>
      <c r="E926" s="124"/>
    </row>
    <row r="927" ht="15" spans="1:5">
      <c r="A927" s="129"/>
      <c r="C927" s="102"/>
      <c r="D927" s="102"/>
      <c r="E927" s="124"/>
    </row>
    <row r="928" ht="15" spans="1:5">
      <c r="A928" s="129"/>
      <c r="C928" s="102"/>
      <c r="D928" s="102"/>
      <c r="E928" s="124"/>
    </row>
    <row r="929" ht="15" spans="1:5">
      <c r="A929" s="129"/>
      <c r="C929" s="102"/>
      <c r="D929" s="102"/>
      <c r="E929" s="124"/>
    </row>
    <row r="930" ht="15" spans="1:5">
      <c r="A930" s="129"/>
      <c r="C930" s="102"/>
      <c r="D930" s="102"/>
      <c r="E930" s="124"/>
    </row>
    <row r="931" ht="15" spans="1:5">
      <c r="A931" s="129"/>
      <c r="C931" s="102"/>
      <c r="D931" s="102"/>
      <c r="E931" s="124"/>
    </row>
    <row r="932" ht="15" spans="1:5">
      <c r="A932" s="129"/>
      <c r="C932" s="102"/>
      <c r="D932" s="102"/>
      <c r="E932" s="124"/>
    </row>
    <row r="933" ht="15" spans="1:5">
      <c r="A933" s="129"/>
      <c r="C933" s="102"/>
      <c r="D933" s="102"/>
      <c r="E933" s="124"/>
    </row>
    <row r="934" ht="15" spans="1:5">
      <c r="A934" s="129"/>
      <c r="C934" s="102"/>
      <c r="D934" s="102"/>
      <c r="E934" s="124"/>
    </row>
    <row r="935" ht="15" spans="1:5">
      <c r="A935" s="129"/>
      <c r="C935" s="102"/>
      <c r="D935" s="102"/>
      <c r="E935" s="124"/>
    </row>
    <row r="936" ht="15" spans="1:5">
      <c r="A936" s="129"/>
      <c r="C936" s="102"/>
      <c r="D936" s="102"/>
      <c r="E936" s="124"/>
    </row>
    <row r="937" ht="15" spans="1:5">
      <c r="A937" s="129"/>
      <c r="C937" s="102"/>
      <c r="D937" s="102"/>
      <c r="E937" s="124"/>
    </row>
    <row r="938" ht="15" spans="1:5">
      <c r="A938" s="129"/>
      <c r="C938" s="102"/>
      <c r="D938" s="102"/>
      <c r="E938" s="124"/>
    </row>
    <row r="939" ht="15" spans="1:5">
      <c r="A939" s="129"/>
      <c r="C939" s="102"/>
      <c r="D939" s="102"/>
      <c r="E939" s="124"/>
    </row>
    <row r="940" ht="15" spans="1:5">
      <c r="A940" s="129"/>
      <c r="C940" s="102"/>
      <c r="D940" s="102"/>
      <c r="E940" s="124"/>
    </row>
    <row r="941" ht="15" spans="1:5">
      <c r="A941" s="129"/>
      <c r="C941" s="102"/>
      <c r="D941" s="102"/>
      <c r="E941" s="124"/>
    </row>
    <row r="942" ht="15" spans="1:5">
      <c r="A942" s="129"/>
      <c r="C942" s="102"/>
      <c r="D942" s="102"/>
      <c r="E942" s="124"/>
    </row>
    <row r="943" ht="15" spans="1:5">
      <c r="A943" s="129"/>
      <c r="C943" s="102"/>
      <c r="D943" s="102"/>
      <c r="E943" s="124"/>
    </row>
    <row r="944" ht="15" spans="1:5">
      <c r="A944" s="129"/>
      <c r="C944" s="102"/>
      <c r="D944" s="102"/>
      <c r="E944" s="124"/>
    </row>
    <row r="945" ht="15" spans="1:5">
      <c r="A945" s="129"/>
      <c r="C945" s="102"/>
      <c r="D945" s="102"/>
      <c r="E945" s="124"/>
    </row>
    <row r="946" ht="15" spans="1:5">
      <c r="A946" s="129"/>
      <c r="C946" s="102"/>
      <c r="D946" s="102"/>
      <c r="E946" s="124"/>
    </row>
    <row r="947" ht="15" spans="1:5">
      <c r="A947" s="129"/>
      <c r="C947" s="102"/>
      <c r="D947" s="102"/>
      <c r="E947" s="124"/>
    </row>
    <row r="948" ht="15" spans="1:5">
      <c r="A948" s="129"/>
      <c r="C948" s="102"/>
      <c r="D948" s="102"/>
      <c r="E948" s="124"/>
    </row>
    <row r="949" ht="15" spans="1:5">
      <c r="A949" s="129"/>
      <c r="C949" s="102"/>
      <c r="D949" s="102"/>
      <c r="E949" s="124"/>
    </row>
    <row r="950" ht="15" spans="1:5">
      <c r="A950" s="129"/>
      <c r="C950" s="102"/>
      <c r="D950" s="102"/>
      <c r="E950" s="124"/>
    </row>
    <row r="951" ht="15" spans="1:5">
      <c r="A951" s="129"/>
      <c r="C951" s="102"/>
      <c r="D951" s="102"/>
      <c r="E951" s="124"/>
    </row>
    <row r="952" ht="15" spans="1:5">
      <c r="A952" s="129"/>
      <c r="C952" s="102"/>
      <c r="D952" s="102"/>
      <c r="E952" s="124"/>
    </row>
    <row r="953" ht="15" spans="1:5">
      <c r="A953" s="129"/>
      <c r="C953" s="102"/>
      <c r="D953" s="102"/>
      <c r="E953" s="124"/>
    </row>
    <row r="954" ht="15" spans="1:5">
      <c r="A954" s="129"/>
      <c r="C954" s="102"/>
      <c r="D954" s="102"/>
      <c r="E954" s="124"/>
    </row>
    <row r="955" ht="15" spans="1:5">
      <c r="A955" s="129"/>
      <c r="C955" s="102"/>
      <c r="D955" s="102"/>
      <c r="E955" s="124"/>
    </row>
    <row r="956" ht="15" spans="1:5">
      <c r="A956" s="129"/>
      <c r="C956" s="102"/>
      <c r="D956" s="102"/>
      <c r="E956" s="124"/>
    </row>
    <row r="957" ht="15" spans="1:5">
      <c r="A957" s="129"/>
      <c r="C957" s="102"/>
      <c r="D957" s="102"/>
      <c r="E957" s="124"/>
    </row>
    <row r="958" ht="15" spans="1:5">
      <c r="A958" s="129"/>
      <c r="C958" s="102"/>
      <c r="D958" s="102"/>
      <c r="E958" s="124"/>
    </row>
    <row r="959" ht="15" spans="1:5">
      <c r="A959" s="129"/>
      <c r="C959" s="102"/>
      <c r="D959" s="102"/>
      <c r="E959" s="124"/>
    </row>
    <row r="960" ht="15" spans="1:5">
      <c r="A960" s="129"/>
      <c r="C960" s="102"/>
      <c r="D960" s="102"/>
      <c r="E960" s="124"/>
    </row>
    <row r="961" ht="15" spans="1:5">
      <c r="A961" s="129"/>
      <c r="C961" s="102"/>
      <c r="D961" s="102"/>
      <c r="E961" s="124"/>
    </row>
    <row r="962" ht="15" spans="1:5">
      <c r="A962" s="129"/>
      <c r="C962" s="102"/>
      <c r="D962" s="102"/>
      <c r="E962" s="124"/>
    </row>
    <row r="963" ht="15" spans="1:5">
      <c r="A963" s="129"/>
      <c r="C963" s="102"/>
      <c r="D963" s="102"/>
      <c r="E963" s="124"/>
    </row>
    <row r="964" ht="15" spans="1:5">
      <c r="A964" s="129"/>
      <c r="C964" s="102"/>
      <c r="D964" s="102"/>
      <c r="E964" s="124"/>
    </row>
    <row r="965" ht="15" spans="1:5">
      <c r="A965" s="129"/>
      <c r="C965" s="102"/>
      <c r="D965" s="102"/>
      <c r="E965" s="124"/>
    </row>
    <row r="966" ht="15" spans="1:5">
      <c r="A966" s="129"/>
      <c r="C966" s="102"/>
      <c r="D966" s="102"/>
      <c r="E966" s="124"/>
    </row>
    <row r="967" ht="15" spans="1:5">
      <c r="A967" s="129"/>
      <c r="C967" s="102"/>
      <c r="D967" s="102"/>
      <c r="E967" s="124"/>
    </row>
    <row r="968" ht="15" spans="1:5">
      <c r="A968" s="129"/>
      <c r="C968" s="102"/>
      <c r="D968" s="102"/>
      <c r="E968" s="124"/>
    </row>
    <row r="969" ht="15" spans="1:5">
      <c r="A969" s="129"/>
      <c r="C969" s="102"/>
      <c r="D969" s="102"/>
      <c r="E969" s="124"/>
    </row>
    <row r="970" ht="15" spans="1:5">
      <c r="A970" s="129"/>
      <c r="C970" s="102"/>
      <c r="D970" s="102"/>
      <c r="E970" s="124"/>
    </row>
    <row r="971" ht="15" spans="1:5">
      <c r="A971" s="129"/>
      <c r="C971" s="102"/>
      <c r="D971" s="102"/>
      <c r="E971" s="124"/>
    </row>
    <row r="972" ht="15" spans="1:5">
      <c r="A972" s="129"/>
      <c r="C972" s="102"/>
      <c r="D972" s="102"/>
      <c r="E972" s="124"/>
    </row>
    <row r="973" ht="15" spans="1:5">
      <c r="A973" s="129"/>
      <c r="C973" s="102"/>
      <c r="D973" s="102"/>
      <c r="E973" s="124"/>
    </row>
    <row r="974" ht="15" spans="1:5">
      <c r="A974" s="129"/>
      <c r="C974" s="102"/>
      <c r="D974" s="102"/>
      <c r="E974" s="124"/>
    </row>
    <row r="975" ht="15" spans="1:5">
      <c r="A975" s="129"/>
      <c r="C975" s="102"/>
      <c r="D975" s="102"/>
      <c r="E975" s="124"/>
    </row>
    <row r="976" ht="15" spans="1:5">
      <c r="A976" s="129"/>
      <c r="C976" s="102"/>
      <c r="D976" s="102"/>
      <c r="E976" s="124"/>
    </row>
    <row r="977" ht="15" spans="1:5">
      <c r="A977" s="129"/>
      <c r="C977" s="102"/>
      <c r="D977" s="102"/>
      <c r="E977" s="124"/>
    </row>
    <row r="978" ht="15" spans="1:5">
      <c r="A978" s="129"/>
      <c r="C978" s="102"/>
      <c r="D978" s="102"/>
      <c r="E978" s="124"/>
    </row>
    <row r="979" ht="15" spans="1:5">
      <c r="A979" s="129"/>
      <c r="C979" s="102"/>
      <c r="D979" s="102"/>
      <c r="E979" s="124"/>
    </row>
    <row r="980" ht="15" spans="1:5">
      <c r="A980" s="129"/>
      <c r="C980" s="102"/>
      <c r="D980" s="102"/>
      <c r="E980" s="124"/>
    </row>
    <row r="981" ht="15" spans="1:5">
      <c r="A981" s="129"/>
      <c r="C981" s="102"/>
      <c r="D981" s="102"/>
      <c r="E981" s="124"/>
    </row>
    <row r="982" ht="15" spans="1:5">
      <c r="A982" s="129"/>
      <c r="C982" s="102"/>
      <c r="D982" s="102"/>
      <c r="E982" s="124"/>
    </row>
    <row r="983" ht="15" spans="1:5">
      <c r="A983" s="129"/>
      <c r="C983" s="102"/>
      <c r="D983" s="102"/>
      <c r="E983" s="124"/>
    </row>
    <row r="984" ht="15" spans="1:5">
      <c r="A984" s="129"/>
      <c r="C984" s="102"/>
      <c r="D984" s="102"/>
      <c r="E984" s="124"/>
    </row>
    <row r="985" ht="15" spans="1:5">
      <c r="A985" s="129"/>
      <c r="C985" s="102"/>
      <c r="D985" s="102"/>
      <c r="E985" s="124"/>
    </row>
    <row r="986" ht="15" spans="1:5">
      <c r="A986" s="129"/>
      <c r="C986" s="102"/>
      <c r="D986" s="102"/>
      <c r="E986" s="124"/>
    </row>
    <row r="987" ht="15" spans="1:5">
      <c r="A987" s="129"/>
      <c r="C987" s="102"/>
      <c r="D987" s="102"/>
      <c r="E987" s="124"/>
    </row>
    <row r="988" ht="15" spans="1:5">
      <c r="A988" s="129"/>
      <c r="C988" s="102"/>
      <c r="D988" s="102"/>
      <c r="E988" s="124"/>
    </row>
    <row r="989" ht="15" spans="1:5">
      <c r="A989" s="129"/>
      <c r="C989" s="102"/>
      <c r="D989" s="102"/>
      <c r="E989" s="124"/>
    </row>
    <row r="990" ht="15" spans="1:5">
      <c r="A990" s="129"/>
      <c r="C990" s="102"/>
      <c r="D990" s="102"/>
      <c r="E990" s="124"/>
    </row>
    <row r="991" ht="15" spans="1:5">
      <c r="A991" s="129"/>
      <c r="C991" s="102"/>
      <c r="D991" s="102"/>
      <c r="E991" s="124"/>
    </row>
    <row r="992" ht="15" spans="1:5">
      <c r="A992" s="129"/>
      <c r="C992" s="102"/>
      <c r="D992" s="102"/>
      <c r="E992" s="124"/>
    </row>
    <row r="993" ht="15" spans="1:5">
      <c r="A993" s="129"/>
      <c r="C993" s="102"/>
      <c r="D993" s="102"/>
      <c r="E993" s="124"/>
    </row>
    <row r="994" ht="15" spans="1:5">
      <c r="A994" s="129"/>
      <c r="C994" s="102"/>
      <c r="D994" s="102"/>
      <c r="E994" s="124"/>
    </row>
    <row r="995" ht="15" spans="1:5">
      <c r="A995" s="129"/>
      <c r="C995" s="102"/>
      <c r="D995" s="102"/>
      <c r="E995" s="124"/>
    </row>
    <row r="996" ht="15" spans="1:5">
      <c r="A996" s="129"/>
      <c r="C996" s="102"/>
      <c r="D996" s="102"/>
      <c r="E996" s="124"/>
    </row>
    <row r="997" ht="15" spans="1:5">
      <c r="A997" s="129"/>
      <c r="C997" s="102"/>
      <c r="D997" s="102"/>
      <c r="E997" s="124"/>
    </row>
    <row r="998" ht="15" spans="1:5">
      <c r="A998" s="129"/>
      <c r="C998" s="102"/>
      <c r="D998" s="102"/>
      <c r="E998" s="124"/>
    </row>
    <row r="999" ht="15" spans="1:5">
      <c r="A999" s="129"/>
      <c r="C999" s="102"/>
      <c r="D999" s="102"/>
      <c r="E999" s="124"/>
    </row>
    <row r="1000" ht="15" spans="1:5">
      <c r="A1000" s="129"/>
      <c r="C1000" s="102"/>
      <c r="D1000" s="102"/>
      <c r="E1000" s="124"/>
    </row>
    <row r="1001" ht="15" spans="1:5">
      <c r="A1001" s="129"/>
      <c r="C1001" s="102"/>
      <c r="D1001" s="102"/>
      <c r="E1001" s="124"/>
    </row>
    <row r="1002" ht="15" spans="1:5">
      <c r="A1002" s="129"/>
      <c r="C1002" s="102"/>
      <c r="D1002" s="102"/>
      <c r="E1002" s="124"/>
    </row>
    <row r="1003" ht="15" spans="1:5">
      <c r="A1003" s="129"/>
      <c r="C1003" s="102"/>
      <c r="D1003" s="102"/>
      <c r="E1003" s="124"/>
    </row>
    <row r="1004" ht="15" spans="1:5">
      <c r="A1004" s="129"/>
      <c r="C1004" s="102"/>
      <c r="D1004" s="102"/>
      <c r="E1004" s="124"/>
    </row>
    <row r="1005" ht="15" spans="1:5">
      <c r="A1005" s="129"/>
      <c r="C1005" s="102"/>
      <c r="D1005" s="102"/>
      <c r="E1005" s="124"/>
    </row>
    <row r="1006" ht="15" spans="1:5">
      <c r="A1006" s="129"/>
      <c r="C1006" s="102"/>
      <c r="D1006" s="102"/>
      <c r="E1006" s="124"/>
    </row>
    <row r="1007" ht="15" spans="1:5">
      <c r="A1007" s="129"/>
      <c r="C1007" s="102"/>
      <c r="D1007" s="102"/>
      <c r="E1007" s="124"/>
    </row>
    <row r="1008" ht="15" spans="1:5">
      <c r="A1008" s="129"/>
      <c r="C1008" s="102"/>
      <c r="D1008" s="102"/>
      <c r="E1008" s="124"/>
    </row>
    <row r="1009" ht="15" spans="1:5">
      <c r="A1009" s="129"/>
      <c r="C1009" s="102"/>
      <c r="D1009" s="102"/>
      <c r="E1009" s="124"/>
    </row>
    <row r="1010" ht="15" spans="1:5">
      <c r="A1010" s="129"/>
      <c r="C1010" s="102"/>
      <c r="D1010" s="102"/>
      <c r="E1010" s="124"/>
    </row>
    <row r="1011" ht="15" spans="1:5">
      <c r="A1011" s="129"/>
      <c r="C1011" s="102"/>
      <c r="D1011" s="102"/>
      <c r="E1011" s="124"/>
    </row>
    <row r="1012" ht="15" spans="1:5">
      <c r="A1012" s="129"/>
      <c r="C1012" s="102"/>
      <c r="D1012" s="102"/>
      <c r="E1012" s="124"/>
    </row>
    <row r="1013" ht="15" spans="1:5">
      <c r="A1013" s="129"/>
      <c r="C1013" s="102"/>
      <c r="D1013" s="102"/>
      <c r="E1013" s="124"/>
    </row>
    <row r="1014" ht="15" spans="1:5">
      <c r="A1014" s="129"/>
      <c r="C1014" s="102"/>
      <c r="D1014" s="102"/>
      <c r="E1014" s="124"/>
    </row>
    <row r="1015" ht="15" spans="1:5">
      <c r="A1015" s="129"/>
      <c r="C1015" s="102"/>
      <c r="D1015" s="102"/>
      <c r="E1015" s="124"/>
    </row>
    <row r="1016" ht="15" spans="1:5">
      <c r="A1016" s="129"/>
      <c r="C1016" s="102"/>
      <c r="D1016" s="102"/>
      <c r="E1016" s="124"/>
    </row>
    <row r="1017" ht="15" spans="1:5">
      <c r="A1017" s="129"/>
      <c r="C1017" s="102"/>
      <c r="D1017" s="102"/>
      <c r="E1017" s="124"/>
    </row>
    <row r="1018" ht="15" spans="1:5">
      <c r="A1018" s="129"/>
      <c r="C1018" s="102"/>
      <c r="D1018" s="102"/>
      <c r="E1018" s="124"/>
    </row>
    <row r="1019" ht="15" spans="1:5">
      <c r="A1019" s="129"/>
      <c r="C1019" s="102"/>
      <c r="D1019" s="102"/>
      <c r="E1019" s="124"/>
    </row>
    <row r="1020" ht="15" spans="1:5">
      <c r="A1020" s="129"/>
      <c r="C1020" s="102"/>
      <c r="D1020" s="102"/>
      <c r="E1020" s="124"/>
    </row>
    <row r="1021" ht="15" spans="1:5">
      <c r="A1021" s="129"/>
      <c r="C1021" s="102"/>
      <c r="D1021" s="102"/>
      <c r="E1021" s="124"/>
    </row>
    <row r="1022" ht="15" spans="1:5">
      <c r="A1022" s="129"/>
      <c r="C1022" s="102"/>
      <c r="D1022" s="102"/>
      <c r="E1022" s="124"/>
    </row>
    <row r="1023" ht="15" spans="1:5">
      <c r="A1023" s="129"/>
      <c r="C1023" s="102"/>
      <c r="D1023" s="102"/>
      <c r="E1023" s="124"/>
    </row>
    <row r="1024" ht="15" spans="1:5">
      <c r="A1024" s="129"/>
      <c r="C1024" s="102"/>
      <c r="D1024" s="102"/>
      <c r="E1024" s="124"/>
    </row>
    <row r="1025" ht="15" spans="1:5">
      <c r="A1025" s="129"/>
      <c r="C1025" s="102"/>
      <c r="D1025" s="102"/>
      <c r="E1025" s="124"/>
    </row>
    <row r="1026" ht="15" spans="1:5">
      <c r="A1026" s="129"/>
      <c r="C1026" s="102"/>
      <c r="D1026" s="102"/>
      <c r="E1026" s="124"/>
    </row>
    <row r="1027" ht="15" spans="1:5">
      <c r="A1027" s="129"/>
      <c r="C1027" s="102"/>
      <c r="D1027" s="102"/>
      <c r="E1027" s="124"/>
    </row>
    <row r="1028" ht="15" spans="1:5">
      <c r="A1028" s="129"/>
      <c r="C1028" s="102"/>
      <c r="D1028" s="102"/>
      <c r="E1028" s="124"/>
    </row>
    <row r="1029" ht="15" spans="1:5">
      <c r="A1029" s="129"/>
      <c r="C1029" s="102"/>
      <c r="D1029" s="102"/>
      <c r="E1029" s="124"/>
    </row>
    <row r="1030" ht="15" spans="1:5">
      <c r="A1030" s="129"/>
      <c r="C1030" s="102"/>
      <c r="D1030" s="102"/>
      <c r="E1030" s="124"/>
    </row>
    <row r="1031" ht="15" spans="1:5">
      <c r="A1031" s="129"/>
      <c r="C1031" s="102"/>
      <c r="D1031" s="102"/>
      <c r="E1031" s="124"/>
    </row>
    <row r="1032" ht="15" spans="1:5">
      <c r="A1032" s="129"/>
      <c r="C1032" s="102"/>
      <c r="D1032" s="102"/>
      <c r="E1032" s="124"/>
    </row>
  </sheetData>
  <pageMargins left="0.75" right="0.75" top="1" bottom="1" header="0.5" footer="0.5"/>
  <pageSetup paperSize="9" scale="5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98"/>
  <sheetViews>
    <sheetView workbookViewId="0">
      <selection activeCell="G9" sqref="G9"/>
    </sheetView>
  </sheetViews>
  <sheetFormatPr defaultColWidth="12.6285714285714" defaultRowHeight="15.75" customHeight="1" outlineLevelCol="7"/>
  <cols>
    <col min="2" max="2" width="99" customWidth="1"/>
  </cols>
  <sheetData>
    <row r="1" customHeight="1" spans="1:4">
      <c r="A1" s="8" t="s">
        <v>340</v>
      </c>
      <c r="B1" s="9"/>
      <c r="C1" s="10"/>
      <c r="D1" s="11"/>
    </row>
    <row r="2" customHeight="1" spans="1:4">
      <c r="A2" s="12">
        <v>45318</v>
      </c>
      <c r="B2" s="13" t="s">
        <v>341</v>
      </c>
      <c r="C2" s="14">
        <v>12792</v>
      </c>
      <c r="D2" s="15">
        <v>12792</v>
      </c>
    </row>
    <row r="3" customHeight="1" spans="1:4">
      <c r="A3" s="16"/>
      <c r="B3" s="9"/>
      <c r="C3" s="10"/>
      <c r="D3" s="17">
        <v>12792</v>
      </c>
    </row>
    <row r="4" customHeight="1" spans="1:4">
      <c r="A4" s="16"/>
      <c r="B4" s="9"/>
      <c r="C4" s="10"/>
      <c r="D4" s="11"/>
    </row>
    <row r="5" customHeight="1" spans="1:4">
      <c r="A5" s="18">
        <v>45318</v>
      </c>
      <c r="B5" s="13" t="s">
        <v>342</v>
      </c>
      <c r="C5" s="19" t="s">
        <v>343</v>
      </c>
      <c r="D5" s="15">
        <v>2106898.91</v>
      </c>
    </row>
    <row r="6" customHeight="1" spans="3:4">
      <c r="C6" s="20"/>
      <c r="D6" s="17">
        <f>SUM(D5)</f>
        <v>2106898.91</v>
      </c>
    </row>
    <row r="7" customHeight="1" spans="1:4">
      <c r="A7" s="16"/>
      <c r="B7" s="9"/>
      <c r="C7" s="10"/>
      <c r="D7" s="21"/>
    </row>
    <row r="8" customHeight="1" spans="1:4">
      <c r="A8" s="22" t="s">
        <v>272</v>
      </c>
      <c r="B8" s="2" t="s">
        <v>344</v>
      </c>
      <c r="C8" s="23">
        <v>805.28</v>
      </c>
      <c r="D8" s="24">
        <v>805.28</v>
      </c>
    </row>
    <row r="9" customHeight="1" spans="1:4">
      <c r="A9" s="25"/>
      <c r="B9" s="26"/>
      <c r="C9" s="27"/>
      <c r="D9" s="28">
        <f>SUM(D8:D8)</f>
        <v>805.28</v>
      </c>
    </row>
    <row r="10" customHeight="1" spans="1:4">
      <c r="A10" s="25"/>
      <c r="C10" s="20"/>
      <c r="D10" s="21"/>
    </row>
    <row r="11" customHeight="1" spans="1:4">
      <c r="A11" s="22" t="s">
        <v>169</v>
      </c>
      <c r="B11" s="2" t="s">
        <v>345</v>
      </c>
      <c r="C11" s="23">
        <v>100</v>
      </c>
      <c r="D11" s="24">
        <v>100</v>
      </c>
    </row>
    <row r="12" customHeight="1" spans="1:4">
      <c r="A12" s="22" t="s">
        <v>169</v>
      </c>
      <c r="B12" s="2" t="s">
        <v>346</v>
      </c>
      <c r="C12" s="23">
        <v>300</v>
      </c>
      <c r="D12" s="24">
        <v>300</v>
      </c>
    </row>
    <row r="13" customHeight="1" spans="1:4">
      <c r="A13" s="22" t="s">
        <v>169</v>
      </c>
      <c r="B13" s="2" t="s">
        <v>347</v>
      </c>
      <c r="C13" s="23">
        <v>4460</v>
      </c>
      <c r="D13" s="24">
        <v>4460</v>
      </c>
    </row>
    <row r="14" customHeight="1" spans="1:4">
      <c r="A14" s="25"/>
      <c r="C14" s="20"/>
      <c r="D14" s="29">
        <f>SUM(D11:D13)</f>
        <v>4860</v>
      </c>
    </row>
    <row r="16" customHeight="1" spans="1:4">
      <c r="A16" s="2" t="s">
        <v>322</v>
      </c>
      <c r="B16" s="2" t="s">
        <v>348</v>
      </c>
      <c r="C16" s="23">
        <v>4412</v>
      </c>
      <c r="D16" s="30">
        <v>4412</v>
      </c>
    </row>
    <row r="17" customHeight="1" spans="3:4">
      <c r="C17" s="20"/>
      <c r="D17" s="21"/>
    </row>
    <row r="18" customHeight="1" spans="3:8">
      <c r="C18" s="20"/>
      <c r="D18" s="21"/>
      <c r="H18" t="s">
        <v>349</v>
      </c>
    </row>
    <row r="19" customHeight="1" spans="3:4">
      <c r="C19" s="20"/>
      <c r="D19" s="21"/>
    </row>
    <row r="20" customHeight="1" spans="3:4">
      <c r="C20" s="20"/>
      <c r="D20" s="21"/>
    </row>
    <row r="21" customHeight="1" spans="3:4">
      <c r="C21" s="20"/>
      <c r="D21" s="21"/>
    </row>
    <row r="22" customHeight="1" spans="3:4">
      <c r="C22" s="20"/>
      <c r="D22" s="21"/>
    </row>
    <row r="23" customHeight="1" spans="3:4">
      <c r="C23" s="20"/>
      <c r="D23" s="21"/>
    </row>
    <row r="24" customHeight="1" spans="3:4">
      <c r="C24" s="20"/>
      <c r="D24" s="21"/>
    </row>
    <row r="25" customHeight="1" spans="3:4">
      <c r="C25" s="20"/>
      <c r="D25" s="21"/>
    </row>
    <row r="26" customHeight="1" spans="3:4">
      <c r="C26" s="20"/>
      <c r="D26" s="21"/>
    </row>
    <row r="27" customHeight="1" spans="3:4">
      <c r="C27" s="20"/>
      <c r="D27" s="21"/>
    </row>
    <row r="28" customHeight="1" spans="3:4">
      <c r="C28" s="20"/>
      <c r="D28" s="21"/>
    </row>
    <row r="29" customHeight="1" spans="3:4">
      <c r="C29" s="20"/>
      <c r="D29" s="21"/>
    </row>
    <row r="30" customHeight="1" spans="3:4">
      <c r="C30" s="20"/>
      <c r="D30" s="21"/>
    </row>
    <row r="31" customHeight="1" spans="3:4">
      <c r="C31" s="20"/>
      <c r="D31" s="21"/>
    </row>
    <row r="32" customHeight="1" spans="3:4">
      <c r="C32" s="20"/>
      <c r="D32" s="21"/>
    </row>
    <row r="33" customHeight="1" spans="3:4">
      <c r="C33" s="20"/>
      <c r="D33" s="21"/>
    </row>
    <row r="34" customHeight="1" spans="3:4">
      <c r="C34" s="20"/>
      <c r="D34" s="21"/>
    </row>
    <row r="35" customHeight="1" spans="3:4">
      <c r="C35" s="20"/>
      <c r="D35" s="21"/>
    </row>
    <row r="36" customHeight="1" spans="3:4">
      <c r="C36" s="20"/>
      <c r="D36" s="21"/>
    </row>
    <row r="37" customHeight="1" spans="3:4">
      <c r="C37" s="20"/>
      <c r="D37" s="21"/>
    </row>
    <row r="38" customHeight="1" spans="3:4">
      <c r="C38" s="20"/>
      <c r="D38" s="21"/>
    </row>
    <row r="39" customHeight="1" spans="3:4">
      <c r="C39" s="20"/>
      <c r="D39" s="21"/>
    </row>
    <row r="40" customHeight="1" spans="3:4">
      <c r="C40" s="20"/>
      <c r="D40" s="21"/>
    </row>
    <row r="41" customHeight="1" spans="3:4">
      <c r="C41" s="20"/>
      <c r="D41" s="21"/>
    </row>
    <row r="42" customHeight="1" spans="3:4">
      <c r="C42" s="20"/>
      <c r="D42" s="21"/>
    </row>
    <row r="43" customHeight="1" spans="3:4">
      <c r="C43" s="20"/>
      <c r="D43" s="21"/>
    </row>
    <row r="44" customHeight="1" spans="3:4">
      <c r="C44" s="20"/>
      <c r="D44" s="21"/>
    </row>
    <row r="45" customHeight="1" spans="3:4">
      <c r="C45" s="20"/>
      <c r="D45" s="21"/>
    </row>
    <row r="46" customHeight="1" spans="3:4">
      <c r="C46" s="20"/>
      <c r="D46" s="21"/>
    </row>
    <row r="47" customHeight="1" spans="3:4">
      <c r="C47" s="20"/>
      <c r="D47" s="21"/>
    </row>
    <row r="48" customHeight="1" spans="3:4">
      <c r="C48" s="20"/>
      <c r="D48" s="21"/>
    </row>
    <row r="49" customHeight="1" spans="3:4">
      <c r="C49" s="20"/>
      <c r="D49" s="21"/>
    </row>
    <row r="50" customHeight="1" spans="3:4">
      <c r="C50" s="20"/>
      <c r="D50" s="21"/>
    </row>
    <row r="51" customHeight="1" spans="3:4">
      <c r="C51" s="20"/>
      <c r="D51" s="21"/>
    </row>
    <row r="52" customHeight="1" spans="3:4">
      <c r="C52" s="20"/>
      <c r="D52" s="21"/>
    </row>
    <row r="53" customHeight="1" spans="3:4">
      <c r="C53" s="20"/>
      <c r="D53" s="21"/>
    </row>
    <row r="54" customHeight="1" spans="3:4">
      <c r="C54" s="20"/>
      <c r="D54" s="21"/>
    </row>
    <row r="55" customHeight="1" spans="3:4">
      <c r="C55" s="20"/>
      <c r="D55" s="21"/>
    </row>
    <row r="56" customHeight="1" spans="3:4">
      <c r="C56" s="20"/>
      <c r="D56" s="21"/>
    </row>
    <row r="57" customHeight="1" spans="3:4">
      <c r="C57" s="20"/>
      <c r="D57" s="21"/>
    </row>
    <row r="58" customHeight="1" spans="3:4">
      <c r="C58" s="20"/>
      <c r="D58" s="21"/>
    </row>
    <row r="59" customHeight="1" spans="3:4">
      <c r="C59" s="20"/>
      <c r="D59" s="21"/>
    </row>
    <row r="60" customHeight="1" spans="3:4">
      <c r="C60" s="20"/>
      <c r="D60" s="21"/>
    </row>
    <row r="61" customHeight="1" spans="3:4">
      <c r="C61" s="20"/>
      <c r="D61" s="21"/>
    </row>
    <row r="62" customHeight="1" spans="3:4">
      <c r="C62" s="20"/>
      <c r="D62" s="21"/>
    </row>
    <row r="63" customHeight="1" spans="3:4">
      <c r="C63" s="20"/>
      <c r="D63" s="21"/>
    </row>
    <row r="64" customHeight="1" spans="3:4">
      <c r="C64" s="20"/>
      <c r="D64" s="21"/>
    </row>
    <row r="65" customHeight="1" spans="3:4">
      <c r="C65" s="20"/>
      <c r="D65" s="21"/>
    </row>
    <row r="66" customHeight="1" spans="3:4">
      <c r="C66" s="20"/>
      <c r="D66" s="21"/>
    </row>
    <row r="67" customHeight="1" spans="3:4">
      <c r="C67" s="20"/>
      <c r="D67" s="21"/>
    </row>
    <row r="68" customHeight="1" spans="3:4">
      <c r="C68" s="20"/>
      <c r="D68" s="21"/>
    </row>
    <row r="69" customHeight="1" spans="3:4">
      <c r="C69" s="20"/>
      <c r="D69" s="21"/>
    </row>
    <row r="70" customHeight="1" spans="3:4">
      <c r="C70" s="20"/>
      <c r="D70" s="21"/>
    </row>
    <row r="71" customHeight="1" spans="3:4">
      <c r="C71" s="20"/>
      <c r="D71" s="21"/>
    </row>
    <row r="72" customHeight="1" spans="3:4">
      <c r="C72" s="20"/>
      <c r="D72" s="21"/>
    </row>
    <row r="73" customHeight="1" spans="3:4">
      <c r="C73" s="20"/>
      <c r="D73" s="21"/>
    </row>
    <row r="74" customHeight="1" spans="3:4">
      <c r="C74" s="20"/>
      <c r="D74" s="21"/>
    </row>
    <row r="75" customHeight="1" spans="3:4">
      <c r="C75" s="20"/>
      <c r="D75" s="21"/>
    </row>
    <row r="76" customHeight="1" spans="3:4">
      <c r="C76" s="20"/>
      <c r="D76" s="21"/>
    </row>
    <row r="77" customHeight="1" spans="3:4">
      <c r="C77" s="20"/>
      <c r="D77" s="21"/>
    </row>
    <row r="78" customHeight="1" spans="3:4">
      <c r="C78" s="20"/>
      <c r="D78" s="21"/>
    </row>
    <row r="79" customHeight="1" spans="3:4">
      <c r="C79" s="20"/>
      <c r="D79" s="21"/>
    </row>
    <row r="80" customHeight="1" spans="3:4">
      <c r="C80" s="20"/>
      <c r="D80" s="21"/>
    </row>
    <row r="81" customHeight="1" spans="3:4">
      <c r="C81" s="20"/>
      <c r="D81" s="21"/>
    </row>
    <row r="82" customHeight="1" spans="3:4">
      <c r="C82" s="20"/>
      <c r="D82" s="21"/>
    </row>
    <row r="83" customHeight="1" spans="3:4">
      <c r="C83" s="20"/>
      <c r="D83" s="21"/>
    </row>
    <row r="84" customHeight="1" spans="3:4">
      <c r="C84" s="20"/>
      <c r="D84" s="21"/>
    </row>
    <row r="85" customHeight="1" spans="3:4">
      <c r="C85" s="20"/>
      <c r="D85" s="21"/>
    </row>
    <row r="86" customHeight="1" spans="3:4">
      <c r="C86" s="20"/>
      <c r="D86" s="21"/>
    </row>
    <row r="87" customHeight="1" spans="3:4">
      <c r="C87" s="20"/>
      <c r="D87" s="21"/>
    </row>
    <row r="88" customHeight="1" spans="3:4">
      <c r="C88" s="20"/>
      <c r="D88" s="21"/>
    </row>
    <row r="89" customHeight="1" spans="3:4">
      <c r="C89" s="20"/>
      <c r="D89" s="21"/>
    </row>
    <row r="90" customHeight="1" spans="3:4">
      <c r="C90" s="20"/>
      <c r="D90" s="21"/>
    </row>
    <row r="91" customHeight="1" spans="3:4">
      <c r="C91" s="20"/>
      <c r="D91" s="21"/>
    </row>
    <row r="92" customHeight="1" spans="3:4">
      <c r="C92" s="20"/>
      <c r="D92" s="21"/>
    </row>
    <row r="93" customHeight="1" spans="3:4">
      <c r="C93" s="20"/>
      <c r="D93" s="21"/>
    </row>
    <row r="94" customHeight="1" spans="3:4">
      <c r="C94" s="20"/>
      <c r="D94" s="21"/>
    </row>
    <row r="95" customHeight="1" spans="3:4">
      <c r="C95" s="20"/>
      <c r="D95" s="21"/>
    </row>
    <row r="96" customHeight="1" spans="3:4">
      <c r="C96" s="20"/>
      <c r="D96" s="21"/>
    </row>
    <row r="97" customHeight="1" spans="3:4">
      <c r="C97" s="20"/>
      <c r="D97" s="21"/>
    </row>
    <row r="98" customHeight="1" spans="3:4">
      <c r="C98" s="20"/>
      <c r="D98" s="21"/>
    </row>
    <row r="99" customHeight="1" spans="3:4">
      <c r="C99" s="20"/>
      <c r="D99" s="21"/>
    </row>
    <row r="100" customHeight="1" spans="3:4">
      <c r="C100" s="20"/>
      <c r="D100" s="21"/>
    </row>
    <row r="101" customHeight="1" spans="3:4">
      <c r="C101" s="20"/>
      <c r="D101" s="21"/>
    </row>
    <row r="102" customHeight="1" spans="3:4">
      <c r="C102" s="20"/>
      <c r="D102" s="21"/>
    </row>
    <row r="103" customHeight="1" spans="3:4">
      <c r="C103" s="20"/>
      <c r="D103" s="21"/>
    </row>
    <row r="104" customHeight="1" spans="3:4">
      <c r="C104" s="20"/>
      <c r="D104" s="21"/>
    </row>
    <row r="105" customHeight="1" spans="3:4">
      <c r="C105" s="20"/>
      <c r="D105" s="21"/>
    </row>
    <row r="106" customHeight="1" spans="3:4">
      <c r="C106" s="20"/>
      <c r="D106" s="21"/>
    </row>
    <row r="107" customHeight="1" spans="3:4">
      <c r="C107" s="20"/>
      <c r="D107" s="21"/>
    </row>
    <row r="108" customHeight="1" spans="3:4">
      <c r="C108" s="20"/>
      <c r="D108" s="21"/>
    </row>
    <row r="109" customHeight="1" spans="3:4">
      <c r="C109" s="20"/>
      <c r="D109" s="21"/>
    </row>
    <row r="110" customHeight="1" spans="3:4">
      <c r="C110" s="20"/>
      <c r="D110" s="21"/>
    </row>
    <row r="111" customHeight="1" spans="3:4">
      <c r="C111" s="20"/>
      <c r="D111" s="21"/>
    </row>
    <row r="112" customHeight="1" spans="3:4">
      <c r="C112" s="20"/>
      <c r="D112" s="21"/>
    </row>
    <row r="113" customHeight="1" spans="3:4">
      <c r="C113" s="20"/>
      <c r="D113" s="21"/>
    </row>
    <row r="114" customHeight="1" spans="3:4">
      <c r="C114" s="20"/>
      <c r="D114" s="21"/>
    </row>
    <row r="115" customHeight="1" spans="3:4">
      <c r="C115" s="20"/>
      <c r="D115" s="21"/>
    </row>
    <row r="116" customHeight="1" spans="3:4">
      <c r="C116" s="20"/>
      <c r="D116" s="21"/>
    </row>
    <row r="117" customHeight="1" spans="3:4">
      <c r="C117" s="20"/>
      <c r="D117" s="21"/>
    </row>
    <row r="118" customHeight="1" spans="3:4">
      <c r="C118" s="20"/>
      <c r="D118" s="21"/>
    </row>
    <row r="119" customHeight="1" spans="3:4">
      <c r="C119" s="20"/>
      <c r="D119" s="21"/>
    </row>
    <row r="120" customHeight="1" spans="3:4">
      <c r="C120" s="20"/>
      <c r="D120" s="21"/>
    </row>
    <row r="121" customHeight="1" spans="3:4">
      <c r="C121" s="20"/>
      <c r="D121" s="21"/>
    </row>
    <row r="122" customHeight="1" spans="3:4">
      <c r="C122" s="20"/>
      <c r="D122" s="21"/>
    </row>
    <row r="123" customHeight="1" spans="3:4">
      <c r="C123" s="20"/>
      <c r="D123" s="21"/>
    </row>
    <row r="124" customHeight="1" spans="3:4">
      <c r="C124" s="20"/>
      <c r="D124" s="21"/>
    </row>
    <row r="125" customHeight="1" spans="3:4">
      <c r="C125" s="20"/>
      <c r="D125" s="21"/>
    </row>
    <row r="126" customHeight="1" spans="3:4">
      <c r="C126" s="20"/>
      <c r="D126" s="21"/>
    </row>
    <row r="127" customHeight="1" spans="3:4">
      <c r="C127" s="20"/>
      <c r="D127" s="21"/>
    </row>
    <row r="128" customHeight="1" spans="3:4">
      <c r="C128" s="20"/>
      <c r="D128" s="21"/>
    </row>
    <row r="129" customHeight="1" spans="3:4">
      <c r="C129" s="20"/>
      <c r="D129" s="21"/>
    </row>
    <row r="130" customHeight="1" spans="3:4">
      <c r="C130" s="20"/>
      <c r="D130" s="21"/>
    </row>
    <row r="131" customHeight="1" spans="3:4">
      <c r="C131" s="20"/>
      <c r="D131" s="21"/>
    </row>
    <row r="132" customHeight="1" spans="3:4">
      <c r="C132" s="20"/>
      <c r="D132" s="21"/>
    </row>
    <row r="133" customHeight="1" spans="3:4">
      <c r="C133" s="20"/>
      <c r="D133" s="21"/>
    </row>
    <row r="134" customHeight="1" spans="3:4">
      <c r="C134" s="20"/>
      <c r="D134" s="21"/>
    </row>
    <row r="135" customHeight="1" spans="3:4">
      <c r="C135" s="20"/>
      <c r="D135" s="21"/>
    </row>
    <row r="136" customHeight="1" spans="3:4">
      <c r="C136" s="20"/>
      <c r="D136" s="21"/>
    </row>
    <row r="137" customHeight="1" spans="3:4">
      <c r="C137" s="20"/>
      <c r="D137" s="21"/>
    </row>
    <row r="138" customHeight="1" spans="3:4">
      <c r="C138" s="20"/>
      <c r="D138" s="21"/>
    </row>
    <row r="139" customHeight="1" spans="3:4">
      <c r="C139" s="20"/>
      <c r="D139" s="21"/>
    </row>
    <row r="140" customHeight="1" spans="3:4">
      <c r="C140" s="20"/>
      <c r="D140" s="21"/>
    </row>
    <row r="141" customHeight="1" spans="3:4">
      <c r="C141" s="20"/>
      <c r="D141" s="21"/>
    </row>
    <row r="142" customHeight="1" spans="3:4">
      <c r="C142" s="20"/>
      <c r="D142" s="21"/>
    </row>
    <row r="143" customHeight="1" spans="3:4">
      <c r="C143" s="20"/>
      <c r="D143" s="21"/>
    </row>
    <row r="144" customHeight="1" spans="3:4">
      <c r="C144" s="20"/>
      <c r="D144" s="21"/>
    </row>
    <row r="145" customHeight="1" spans="3:4">
      <c r="C145" s="20"/>
      <c r="D145" s="21"/>
    </row>
    <row r="146" customHeight="1" spans="3:4">
      <c r="C146" s="20"/>
      <c r="D146" s="21"/>
    </row>
    <row r="147" customHeight="1" spans="3:4">
      <c r="C147" s="20"/>
      <c r="D147" s="21"/>
    </row>
    <row r="148" customHeight="1" spans="3:4">
      <c r="C148" s="20"/>
      <c r="D148" s="21"/>
    </row>
    <row r="149" customHeight="1" spans="3:4">
      <c r="C149" s="20"/>
      <c r="D149" s="21"/>
    </row>
    <row r="150" customHeight="1" spans="3:4">
      <c r="C150" s="20"/>
      <c r="D150" s="21"/>
    </row>
    <row r="151" customHeight="1" spans="3:4">
      <c r="C151" s="20"/>
      <c r="D151" s="21"/>
    </row>
    <row r="152" customHeight="1" spans="3:4">
      <c r="C152" s="20"/>
      <c r="D152" s="21"/>
    </row>
    <row r="153" customHeight="1" spans="3:4">
      <c r="C153" s="20"/>
      <c r="D153" s="21"/>
    </row>
    <row r="154" customHeight="1" spans="3:4">
      <c r="C154" s="20"/>
      <c r="D154" s="21"/>
    </row>
    <row r="155" customHeight="1" spans="3:4">
      <c r="C155" s="20"/>
      <c r="D155" s="21"/>
    </row>
    <row r="156" customHeight="1" spans="3:4">
      <c r="C156" s="20"/>
      <c r="D156" s="21"/>
    </row>
    <row r="157" customHeight="1" spans="3:4">
      <c r="C157" s="20"/>
      <c r="D157" s="21"/>
    </row>
    <row r="158" customHeight="1" spans="3:4">
      <c r="C158" s="20"/>
      <c r="D158" s="21"/>
    </row>
    <row r="159" customHeight="1" spans="3:4">
      <c r="C159" s="20"/>
      <c r="D159" s="21"/>
    </row>
    <row r="160" customHeight="1" spans="3:4">
      <c r="C160" s="20"/>
      <c r="D160" s="21"/>
    </row>
    <row r="161" customHeight="1" spans="3:4">
      <c r="C161" s="20"/>
      <c r="D161" s="21"/>
    </row>
    <row r="162" customHeight="1" spans="3:4">
      <c r="C162" s="20"/>
      <c r="D162" s="21"/>
    </row>
    <row r="163" customHeight="1" spans="3:4">
      <c r="C163" s="20"/>
      <c r="D163" s="21"/>
    </row>
    <row r="164" customHeight="1" spans="3:4">
      <c r="C164" s="20"/>
      <c r="D164" s="21"/>
    </row>
    <row r="165" customHeight="1" spans="3:4">
      <c r="C165" s="20"/>
      <c r="D165" s="21"/>
    </row>
    <row r="166" customHeight="1" spans="3:4">
      <c r="C166" s="20"/>
      <c r="D166" s="21"/>
    </row>
    <row r="167" customHeight="1" spans="3:4">
      <c r="C167" s="20"/>
      <c r="D167" s="21"/>
    </row>
    <row r="168" customHeight="1" spans="3:4">
      <c r="C168" s="20"/>
      <c r="D168" s="21"/>
    </row>
    <row r="169" customHeight="1" spans="3:4">
      <c r="C169" s="20"/>
      <c r="D169" s="21"/>
    </row>
    <row r="170" customHeight="1" spans="3:4">
      <c r="C170" s="20"/>
      <c r="D170" s="21"/>
    </row>
    <row r="171" customHeight="1" spans="3:4">
      <c r="C171" s="20"/>
      <c r="D171" s="21"/>
    </row>
    <row r="172" customHeight="1" spans="3:4">
      <c r="C172" s="20"/>
      <c r="D172" s="21"/>
    </row>
    <row r="173" customHeight="1" spans="3:4">
      <c r="C173" s="20"/>
      <c r="D173" s="21"/>
    </row>
    <row r="174" customHeight="1" spans="3:4">
      <c r="C174" s="20"/>
      <c r="D174" s="21"/>
    </row>
    <row r="175" customHeight="1" spans="3:4">
      <c r="C175" s="20"/>
      <c r="D175" s="21"/>
    </row>
    <row r="176" customHeight="1" spans="3:4">
      <c r="C176" s="20"/>
      <c r="D176" s="21"/>
    </row>
    <row r="177" customHeight="1" spans="3:4">
      <c r="C177" s="20"/>
      <c r="D177" s="21"/>
    </row>
    <row r="178" customHeight="1" spans="3:4">
      <c r="C178" s="20"/>
      <c r="D178" s="21"/>
    </row>
    <row r="179" customHeight="1" spans="3:4">
      <c r="C179" s="20"/>
      <c r="D179" s="21"/>
    </row>
    <row r="180" customHeight="1" spans="3:4">
      <c r="C180" s="20"/>
      <c r="D180" s="21"/>
    </row>
    <row r="181" customHeight="1" spans="3:4">
      <c r="C181" s="20"/>
      <c r="D181" s="21"/>
    </row>
    <row r="182" customHeight="1" spans="3:4">
      <c r="C182" s="20"/>
      <c r="D182" s="21"/>
    </row>
    <row r="183" customHeight="1" spans="3:4">
      <c r="C183" s="20"/>
      <c r="D183" s="21"/>
    </row>
    <row r="184" customHeight="1" spans="3:4">
      <c r="C184" s="20"/>
      <c r="D184" s="21"/>
    </row>
    <row r="185" customHeight="1" spans="3:4">
      <c r="C185" s="20"/>
      <c r="D185" s="21"/>
    </row>
    <row r="186" customHeight="1" spans="3:4">
      <c r="C186" s="20"/>
      <c r="D186" s="21"/>
    </row>
    <row r="187" customHeight="1" spans="3:4">
      <c r="C187" s="20"/>
      <c r="D187" s="21"/>
    </row>
    <row r="188" customHeight="1" spans="3:4">
      <c r="C188" s="20"/>
      <c r="D188" s="21"/>
    </row>
    <row r="189" customHeight="1" spans="3:4">
      <c r="C189" s="20"/>
      <c r="D189" s="21"/>
    </row>
    <row r="190" customHeight="1" spans="3:4">
      <c r="C190" s="20"/>
      <c r="D190" s="21"/>
    </row>
    <row r="191" customHeight="1" spans="3:4">
      <c r="C191" s="20"/>
      <c r="D191" s="21"/>
    </row>
    <row r="192" customHeight="1" spans="3:4">
      <c r="C192" s="20"/>
      <c r="D192" s="21"/>
    </row>
    <row r="193" customHeight="1" spans="3:4">
      <c r="C193" s="20"/>
      <c r="D193" s="21"/>
    </row>
    <row r="194" customHeight="1" spans="3:4">
      <c r="C194" s="20"/>
      <c r="D194" s="21"/>
    </row>
    <row r="195" customHeight="1" spans="3:4">
      <c r="C195" s="20"/>
      <c r="D195" s="21"/>
    </row>
    <row r="196" customHeight="1" spans="3:4">
      <c r="C196" s="20"/>
      <c r="D196" s="21"/>
    </row>
    <row r="197" customHeight="1" spans="3:4">
      <c r="C197" s="20"/>
      <c r="D197" s="21"/>
    </row>
    <row r="198" customHeight="1" spans="3:4">
      <c r="C198" s="20"/>
      <c r="D198" s="21"/>
    </row>
    <row r="199" customHeight="1" spans="3:4">
      <c r="C199" s="20"/>
      <c r="D199" s="21"/>
    </row>
    <row r="200" customHeight="1" spans="3:4">
      <c r="C200" s="20"/>
      <c r="D200" s="21"/>
    </row>
    <row r="201" customHeight="1" spans="3:4">
      <c r="C201" s="20"/>
      <c r="D201" s="21"/>
    </row>
    <row r="202" customHeight="1" spans="3:4">
      <c r="C202" s="20"/>
      <c r="D202" s="21"/>
    </row>
    <row r="203" customHeight="1" spans="3:4">
      <c r="C203" s="20"/>
      <c r="D203" s="21"/>
    </row>
    <row r="204" customHeight="1" spans="3:4">
      <c r="C204" s="20"/>
      <c r="D204" s="21"/>
    </row>
    <row r="205" customHeight="1" spans="3:4">
      <c r="C205" s="20"/>
      <c r="D205" s="21"/>
    </row>
    <row r="206" customHeight="1" spans="3:4">
      <c r="C206" s="20"/>
      <c r="D206" s="21"/>
    </row>
    <row r="207" customHeight="1" spans="3:4">
      <c r="C207" s="20"/>
      <c r="D207" s="21"/>
    </row>
    <row r="208" customHeight="1" spans="3:4">
      <c r="C208" s="20"/>
      <c r="D208" s="21"/>
    </row>
    <row r="209" customHeight="1" spans="3:4">
      <c r="C209" s="20"/>
      <c r="D209" s="21"/>
    </row>
    <row r="210" customHeight="1" spans="3:4">
      <c r="C210" s="20"/>
      <c r="D210" s="21"/>
    </row>
    <row r="211" customHeight="1" spans="3:4">
      <c r="C211" s="20"/>
      <c r="D211" s="21"/>
    </row>
    <row r="212" customHeight="1" spans="3:4">
      <c r="C212" s="20"/>
      <c r="D212" s="21"/>
    </row>
    <row r="213" customHeight="1" spans="3:4">
      <c r="C213" s="20"/>
      <c r="D213" s="21"/>
    </row>
    <row r="214" customHeight="1" spans="3:4">
      <c r="C214" s="20"/>
      <c r="D214" s="21"/>
    </row>
    <row r="215" customHeight="1" spans="3:4">
      <c r="C215" s="20"/>
      <c r="D215" s="21"/>
    </row>
    <row r="216" customHeight="1" spans="3:4">
      <c r="C216" s="20"/>
      <c r="D216" s="21"/>
    </row>
    <row r="217" customHeight="1" spans="3:4">
      <c r="C217" s="20"/>
      <c r="D217" s="21"/>
    </row>
    <row r="218" customHeight="1" spans="3:4">
      <c r="C218" s="20"/>
      <c r="D218" s="21"/>
    </row>
    <row r="219" customHeight="1" spans="3:4">
      <c r="C219" s="20"/>
      <c r="D219" s="21"/>
    </row>
    <row r="220" customHeight="1" spans="3:4">
      <c r="C220" s="20"/>
      <c r="D220" s="21"/>
    </row>
    <row r="221" customHeight="1" spans="3:4">
      <c r="C221" s="20"/>
      <c r="D221" s="21"/>
    </row>
    <row r="222" customHeight="1" spans="3:4">
      <c r="C222" s="20"/>
      <c r="D222" s="21"/>
    </row>
    <row r="223" customHeight="1" spans="3:4">
      <c r="C223" s="20"/>
      <c r="D223" s="21"/>
    </row>
    <row r="224" customHeight="1" spans="3:4">
      <c r="C224" s="20"/>
      <c r="D224" s="21"/>
    </row>
    <row r="225" customHeight="1" spans="3:4">
      <c r="C225" s="20"/>
      <c r="D225" s="21"/>
    </row>
    <row r="226" customHeight="1" spans="3:4">
      <c r="C226" s="20"/>
      <c r="D226" s="21"/>
    </row>
    <row r="227" customHeight="1" spans="3:4">
      <c r="C227" s="20"/>
      <c r="D227" s="21"/>
    </row>
    <row r="228" customHeight="1" spans="3:4">
      <c r="C228" s="20"/>
      <c r="D228" s="21"/>
    </row>
    <row r="229" customHeight="1" spans="3:4">
      <c r="C229" s="20"/>
      <c r="D229" s="21"/>
    </row>
    <row r="230" customHeight="1" spans="3:4">
      <c r="C230" s="20"/>
      <c r="D230" s="21"/>
    </row>
    <row r="231" customHeight="1" spans="3:4">
      <c r="C231" s="20"/>
      <c r="D231" s="21"/>
    </row>
    <row r="232" customHeight="1" spans="3:4">
      <c r="C232" s="20"/>
      <c r="D232" s="21"/>
    </row>
    <row r="233" customHeight="1" spans="3:4">
      <c r="C233" s="20"/>
      <c r="D233" s="21"/>
    </row>
    <row r="234" customHeight="1" spans="3:4">
      <c r="C234" s="20"/>
      <c r="D234" s="21"/>
    </row>
    <row r="235" customHeight="1" spans="3:4">
      <c r="C235" s="20"/>
      <c r="D235" s="21"/>
    </row>
    <row r="236" customHeight="1" spans="3:4">
      <c r="C236" s="20"/>
      <c r="D236" s="21"/>
    </row>
    <row r="237" customHeight="1" spans="3:4">
      <c r="C237" s="20"/>
      <c r="D237" s="21"/>
    </row>
    <row r="238" customHeight="1" spans="3:4">
      <c r="C238" s="20"/>
      <c r="D238" s="21"/>
    </row>
    <row r="239" customHeight="1" spans="3:4">
      <c r="C239" s="20"/>
      <c r="D239" s="21"/>
    </row>
    <row r="240" customHeight="1" spans="3:4">
      <c r="C240" s="20"/>
      <c r="D240" s="21"/>
    </row>
    <row r="241" customHeight="1" spans="3:4">
      <c r="C241" s="20"/>
      <c r="D241" s="21"/>
    </row>
    <row r="242" customHeight="1" spans="3:4">
      <c r="C242" s="20"/>
      <c r="D242" s="21"/>
    </row>
    <row r="243" customHeight="1" spans="3:4">
      <c r="C243" s="20"/>
      <c r="D243" s="21"/>
    </row>
    <row r="244" customHeight="1" spans="3:4">
      <c r="C244" s="20"/>
      <c r="D244" s="21"/>
    </row>
    <row r="245" customHeight="1" spans="3:4">
      <c r="C245" s="20"/>
      <c r="D245" s="21"/>
    </row>
    <row r="246" customHeight="1" spans="3:4">
      <c r="C246" s="20"/>
      <c r="D246" s="21"/>
    </row>
    <row r="247" customHeight="1" spans="3:4">
      <c r="C247" s="20"/>
      <c r="D247" s="21"/>
    </row>
    <row r="248" customHeight="1" spans="3:4">
      <c r="C248" s="20"/>
      <c r="D248" s="21"/>
    </row>
    <row r="249" customHeight="1" spans="3:4">
      <c r="C249" s="20"/>
      <c r="D249" s="21"/>
    </row>
    <row r="250" customHeight="1" spans="3:4">
      <c r="C250" s="20"/>
      <c r="D250" s="21"/>
    </row>
    <row r="251" customHeight="1" spans="3:4">
      <c r="C251" s="20"/>
      <c r="D251" s="21"/>
    </row>
    <row r="252" customHeight="1" spans="3:4">
      <c r="C252" s="20"/>
      <c r="D252" s="21"/>
    </row>
    <row r="253" customHeight="1" spans="3:4">
      <c r="C253" s="20"/>
      <c r="D253" s="21"/>
    </row>
    <row r="254" customHeight="1" spans="3:4">
      <c r="C254" s="20"/>
      <c r="D254" s="21"/>
    </row>
    <row r="255" customHeight="1" spans="3:4">
      <c r="C255" s="20"/>
      <c r="D255" s="21"/>
    </row>
    <row r="256" customHeight="1" spans="3:4">
      <c r="C256" s="20"/>
      <c r="D256" s="21"/>
    </row>
    <row r="257" customHeight="1" spans="3:4">
      <c r="C257" s="20"/>
      <c r="D257" s="21"/>
    </row>
    <row r="258" customHeight="1" spans="3:4">
      <c r="C258" s="20"/>
      <c r="D258" s="21"/>
    </row>
    <row r="259" customHeight="1" spans="3:4">
      <c r="C259" s="20"/>
      <c r="D259" s="21"/>
    </row>
    <row r="260" customHeight="1" spans="3:4">
      <c r="C260" s="20"/>
      <c r="D260" s="21"/>
    </row>
    <row r="261" customHeight="1" spans="3:4">
      <c r="C261" s="20"/>
      <c r="D261" s="21"/>
    </row>
    <row r="262" customHeight="1" spans="3:4">
      <c r="C262" s="20"/>
      <c r="D262" s="21"/>
    </row>
    <row r="263" customHeight="1" spans="3:4">
      <c r="C263" s="20"/>
      <c r="D263" s="21"/>
    </row>
    <row r="264" customHeight="1" spans="3:4">
      <c r="C264" s="20"/>
      <c r="D264" s="21"/>
    </row>
    <row r="265" customHeight="1" spans="3:4">
      <c r="C265" s="20"/>
      <c r="D265" s="21"/>
    </row>
    <row r="266" customHeight="1" spans="3:4">
      <c r="C266" s="20"/>
      <c r="D266" s="21"/>
    </row>
    <row r="267" customHeight="1" spans="3:4">
      <c r="C267" s="20"/>
      <c r="D267" s="21"/>
    </row>
    <row r="268" customHeight="1" spans="3:4">
      <c r="C268" s="20"/>
      <c r="D268" s="21"/>
    </row>
    <row r="269" customHeight="1" spans="3:4">
      <c r="C269" s="20"/>
      <c r="D269" s="21"/>
    </row>
    <row r="270" customHeight="1" spans="3:4">
      <c r="C270" s="20"/>
      <c r="D270" s="21"/>
    </row>
    <row r="271" customHeight="1" spans="3:4">
      <c r="C271" s="20"/>
      <c r="D271" s="21"/>
    </row>
    <row r="272" customHeight="1" spans="3:4">
      <c r="C272" s="20"/>
      <c r="D272" s="21"/>
    </row>
    <row r="273" customHeight="1" spans="3:4">
      <c r="C273" s="20"/>
      <c r="D273" s="21"/>
    </row>
    <row r="274" customHeight="1" spans="3:4">
      <c r="C274" s="20"/>
      <c r="D274" s="21"/>
    </row>
    <row r="275" customHeight="1" spans="3:4">
      <c r="C275" s="20"/>
      <c r="D275" s="21"/>
    </row>
    <row r="276" customHeight="1" spans="3:4">
      <c r="C276" s="20"/>
      <c r="D276" s="21"/>
    </row>
    <row r="277" customHeight="1" spans="3:4">
      <c r="C277" s="20"/>
      <c r="D277" s="21"/>
    </row>
    <row r="278" customHeight="1" spans="3:4">
      <c r="C278" s="20"/>
      <c r="D278" s="21"/>
    </row>
    <row r="279" customHeight="1" spans="3:4">
      <c r="C279" s="20"/>
      <c r="D279" s="21"/>
    </row>
    <row r="280" customHeight="1" spans="3:4">
      <c r="C280" s="20"/>
      <c r="D280" s="21"/>
    </row>
    <row r="281" customHeight="1" spans="3:4">
      <c r="C281" s="20"/>
      <c r="D281" s="21"/>
    </row>
    <row r="282" customHeight="1" spans="3:4">
      <c r="C282" s="20"/>
      <c r="D282" s="21"/>
    </row>
    <row r="283" customHeight="1" spans="3:4">
      <c r="C283" s="20"/>
      <c r="D283" s="21"/>
    </row>
    <row r="284" customHeight="1" spans="3:4">
      <c r="C284" s="20"/>
      <c r="D284" s="21"/>
    </row>
    <row r="285" customHeight="1" spans="3:4">
      <c r="C285" s="20"/>
      <c r="D285" s="21"/>
    </row>
    <row r="286" customHeight="1" spans="3:4">
      <c r="C286" s="20"/>
      <c r="D286" s="21"/>
    </row>
    <row r="287" customHeight="1" spans="3:4">
      <c r="C287" s="20"/>
      <c r="D287" s="21"/>
    </row>
    <row r="288" customHeight="1" spans="3:4">
      <c r="C288" s="20"/>
      <c r="D288" s="21"/>
    </row>
    <row r="289" customHeight="1" spans="3:4">
      <c r="C289" s="20"/>
      <c r="D289" s="21"/>
    </row>
    <row r="290" customHeight="1" spans="3:4">
      <c r="C290" s="20"/>
      <c r="D290" s="21"/>
    </row>
    <row r="291" customHeight="1" spans="3:4">
      <c r="C291" s="20"/>
      <c r="D291" s="21"/>
    </row>
    <row r="292" customHeight="1" spans="3:4">
      <c r="C292" s="20"/>
      <c r="D292" s="21"/>
    </row>
    <row r="293" customHeight="1" spans="3:4">
      <c r="C293" s="20"/>
      <c r="D293" s="21"/>
    </row>
    <row r="294" customHeight="1" spans="3:4">
      <c r="C294" s="20"/>
      <c r="D294" s="21"/>
    </row>
    <row r="295" customHeight="1" spans="3:4">
      <c r="C295" s="20"/>
      <c r="D295" s="21"/>
    </row>
    <row r="296" customHeight="1" spans="3:4">
      <c r="C296" s="20"/>
      <c r="D296" s="21"/>
    </row>
    <row r="297" customHeight="1" spans="3:4">
      <c r="C297" s="20"/>
      <c r="D297" s="21"/>
    </row>
    <row r="298" customHeight="1" spans="3:4">
      <c r="C298" s="20"/>
      <c r="D298" s="21"/>
    </row>
    <row r="299" customHeight="1" spans="3:4">
      <c r="C299" s="20"/>
      <c r="D299" s="21"/>
    </row>
    <row r="300" customHeight="1" spans="3:4">
      <c r="C300" s="20"/>
      <c r="D300" s="21"/>
    </row>
    <row r="301" customHeight="1" spans="3:4">
      <c r="C301" s="20"/>
      <c r="D301" s="21"/>
    </row>
    <row r="302" customHeight="1" spans="3:4">
      <c r="C302" s="20"/>
      <c r="D302" s="21"/>
    </row>
    <row r="303" customHeight="1" spans="3:4">
      <c r="C303" s="20"/>
      <c r="D303" s="21"/>
    </row>
    <row r="304" customHeight="1" spans="3:4">
      <c r="C304" s="20"/>
      <c r="D304" s="21"/>
    </row>
    <row r="305" customHeight="1" spans="3:4">
      <c r="C305" s="20"/>
      <c r="D305" s="21"/>
    </row>
    <row r="306" customHeight="1" spans="3:4">
      <c r="C306" s="20"/>
      <c r="D306" s="21"/>
    </row>
    <row r="307" customHeight="1" spans="3:4">
      <c r="C307" s="20"/>
      <c r="D307" s="21"/>
    </row>
    <row r="308" customHeight="1" spans="3:4">
      <c r="C308" s="20"/>
      <c r="D308" s="21"/>
    </row>
    <row r="309" customHeight="1" spans="3:4">
      <c r="C309" s="20"/>
      <c r="D309" s="21"/>
    </row>
    <row r="310" customHeight="1" spans="3:4">
      <c r="C310" s="20"/>
      <c r="D310" s="21"/>
    </row>
    <row r="311" customHeight="1" spans="3:4">
      <c r="C311" s="20"/>
      <c r="D311" s="21"/>
    </row>
    <row r="312" customHeight="1" spans="3:4">
      <c r="C312" s="20"/>
      <c r="D312" s="21"/>
    </row>
    <row r="313" customHeight="1" spans="3:4">
      <c r="C313" s="20"/>
      <c r="D313" s="21"/>
    </row>
    <row r="314" customHeight="1" spans="3:4">
      <c r="C314" s="20"/>
      <c r="D314" s="21"/>
    </row>
    <row r="315" customHeight="1" spans="3:4">
      <c r="C315" s="20"/>
      <c r="D315" s="21"/>
    </row>
    <row r="316" customHeight="1" spans="3:4">
      <c r="C316" s="20"/>
      <c r="D316" s="21"/>
    </row>
    <row r="317" customHeight="1" spans="3:4">
      <c r="C317" s="20"/>
      <c r="D317" s="21"/>
    </row>
    <row r="318" customHeight="1" spans="3:4">
      <c r="C318" s="20"/>
      <c r="D318" s="21"/>
    </row>
    <row r="319" customHeight="1" spans="3:4">
      <c r="C319" s="20"/>
      <c r="D319" s="21"/>
    </row>
    <row r="320" customHeight="1" spans="3:4">
      <c r="C320" s="20"/>
      <c r="D320" s="21"/>
    </row>
    <row r="321" customHeight="1" spans="3:4">
      <c r="C321" s="20"/>
      <c r="D321" s="21"/>
    </row>
    <row r="322" customHeight="1" spans="3:4">
      <c r="C322" s="20"/>
      <c r="D322" s="21"/>
    </row>
    <row r="323" customHeight="1" spans="3:4">
      <c r="C323" s="20"/>
      <c r="D323" s="21"/>
    </row>
    <row r="324" customHeight="1" spans="3:4">
      <c r="C324" s="20"/>
      <c r="D324" s="21"/>
    </row>
    <row r="325" customHeight="1" spans="3:4">
      <c r="C325" s="20"/>
      <c r="D325" s="21"/>
    </row>
    <row r="326" customHeight="1" spans="3:4">
      <c r="C326" s="20"/>
      <c r="D326" s="21"/>
    </row>
    <row r="327" customHeight="1" spans="3:4">
      <c r="C327" s="20"/>
      <c r="D327" s="21"/>
    </row>
    <row r="328" customHeight="1" spans="3:4">
      <c r="C328" s="20"/>
      <c r="D328" s="21"/>
    </row>
    <row r="329" customHeight="1" spans="3:4">
      <c r="C329" s="20"/>
      <c r="D329" s="21"/>
    </row>
    <row r="330" customHeight="1" spans="3:4">
      <c r="C330" s="20"/>
      <c r="D330" s="21"/>
    </row>
    <row r="331" customHeight="1" spans="3:4">
      <c r="C331" s="20"/>
      <c r="D331" s="21"/>
    </row>
    <row r="332" customHeight="1" spans="3:4">
      <c r="C332" s="20"/>
      <c r="D332" s="21"/>
    </row>
    <row r="333" customHeight="1" spans="3:4">
      <c r="C333" s="20"/>
      <c r="D333" s="21"/>
    </row>
    <row r="334" customHeight="1" spans="3:4">
      <c r="C334" s="20"/>
      <c r="D334" s="21"/>
    </row>
    <row r="335" customHeight="1" spans="3:4">
      <c r="C335" s="20"/>
      <c r="D335" s="21"/>
    </row>
    <row r="336" customHeight="1" spans="3:4">
      <c r="C336" s="20"/>
      <c r="D336" s="21"/>
    </row>
    <row r="337" customHeight="1" spans="3:4">
      <c r="C337" s="20"/>
      <c r="D337" s="21"/>
    </row>
    <row r="338" customHeight="1" spans="3:4">
      <c r="C338" s="20"/>
      <c r="D338" s="21"/>
    </row>
    <row r="339" customHeight="1" spans="3:4">
      <c r="C339" s="20"/>
      <c r="D339" s="21"/>
    </row>
    <row r="340" customHeight="1" spans="3:4">
      <c r="C340" s="20"/>
      <c r="D340" s="21"/>
    </row>
    <row r="341" customHeight="1" spans="3:4">
      <c r="C341" s="20"/>
      <c r="D341" s="21"/>
    </row>
    <row r="342" customHeight="1" spans="3:4">
      <c r="C342" s="20"/>
      <c r="D342" s="21"/>
    </row>
    <row r="343" customHeight="1" spans="3:4">
      <c r="C343" s="20"/>
      <c r="D343" s="21"/>
    </row>
    <row r="344" customHeight="1" spans="3:4">
      <c r="C344" s="20"/>
      <c r="D344" s="21"/>
    </row>
    <row r="345" customHeight="1" spans="3:4">
      <c r="C345" s="20"/>
      <c r="D345" s="21"/>
    </row>
    <row r="346" customHeight="1" spans="3:4">
      <c r="C346" s="20"/>
      <c r="D346" s="21"/>
    </row>
    <row r="347" customHeight="1" spans="3:4">
      <c r="C347" s="20"/>
      <c r="D347" s="21"/>
    </row>
    <row r="348" customHeight="1" spans="3:4">
      <c r="C348" s="20"/>
      <c r="D348" s="21"/>
    </row>
    <row r="349" customHeight="1" spans="3:4">
      <c r="C349" s="20"/>
      <c r="D349" s="21"/>
    </row>
    <row r="350" customHeight="1" spans="3:4">
      <c r="C350" s="20"/>
      <c r="D350" s="21"/>
    </row>
    <row r="351" customHeight="1" spans="3:4">
      <c r="C351" s="20"/>
      <c r="D351" s="21"/>
    </row>
    <row r="352" customHeight="1" spans="3:4">
      <c r="C352" s="20"/>
      <c r="D352" s="21"/>
    </row>
    <row r="353" customHeight="1" spans="3:4">
      <c r="C353" s="20"/>
      <c r="D353" s="21"/>
    </row>
    <row r="354" customHeight="1" spans="3:4">
      <c r="C354" s="20"/>
      <c r="D354" s="21"/>
    </row>
    <row r="355" customHeight="1" spans="3:4">
      <c r="C355" s="20"/>
      <c r="D355" s="21"/>
    </row>
    <row r="356" customHeight="1" spans="3:4">
      <c r="C356" s="20"/>
      <c r="D356" s="21"/>
    </row>
    <row r="357" customHeight="1" spans="3:4">
      <c r="C357" s="20"/>
      <c r="D357" s="21"/>
    </row>
    <row r="358" customHeight="1" spans="3:4">
      <c r="C358" s="20"/>
      <c r="D358" s="21"/>
    </row>
    <row r="359" customHeight="1" spans="3:4">
      <c r="C359" s="20"/>
      <c r="D359" s="21"/>
    </row>
    <row r="360" customHeight="1" spans="3:4">
      <c r="C360" s="20"/>
      <c r="D360" s="21"/>
    </row>
    <row r="361" customHeight="1" spans="3:4">
      <c r="C361" s="20"/>
      <c r="D361" s="21"/>
    </row>
    <row r="362" customHeight="1" spans="3:4">
      <c r="C362" s="20"/>
      <c r="D362" s="21"/>
    </row>
    <row r="363" customHeight="1" spans="3:4">
      <c r="C363" s="20"/>
      <c r="D363" s="21"/>
    </row>
    <row r="364" customHeight="1" spans="3:4">
      <c r="C364" s="20"/>
      <c r="D364" s="21"/>
    </row>
    <row r="365" customHeight="1" spans="3:4">
      <c r="C365" s="20"/>
      <c r="D365" s="21"/>
    </row>
    <row r="366" customHeight="1" spans="3:4">
      <c r="C366" s="20"/>
      <c r="D366" s="21"/>
    </row>
    <row r="367" customHeight="1" spans="3:4">
      <c r="C367" s="20"/>
      <c r="D367" s="21"/>
    </row>
    <row r="368" customHeight="1" spans="3:4">
      <c r="C368" s="20"/>
      <c r="D368" s="21"/>
    </row>
    <row r="369" customHeight="1" spans="3:4">
      <c r="C369" s="20"/>
      <c r="D369" s="21"/>
    </row>
    <row r="370" customHeight="1" spans="3:4">
      <c r="C370" s="20"/>
      <c r="D370" s="21"/>
    </row>
    <row r="371" customHeight="1" spans="3:4">
      <c r="C371" s="20"/>
      <c r="D371" s="21"/>
    </row>
    <row r="372" customHeight="1" spans="3:4">
      <c r="C372" s="20"/>
      <c r="D372" s="21"/>
    </row>
    <row r="373" customHeight="1" spans="3:4">
      <c r="C373" s="20"/>
      <c r="D373" s="21"/>
    </row>
    <row r="374" customHeight="1" spans="3:4">
      <c r="C374" s="20"/>
      <c r="D374" s="21"/>
    </row>
    <row r="375" customHeight="1" spans="3:4">
      <c r="C375" s="20"/>
      <c r="D375" s="21"/>
    </row>
    <row r="376" customHeight="1" spans="3:4">
      <c r="C376" s="20"/>
      <c r="D376" s="21"/>
    </row>
    <row r="377" customHeight="1" spans="3:4">
      <c r="C377" s="20"/>
      <c r="D377" s="21"/>
    </row>
    <row r="378" customHeight="1" spans="3:4">
      <c r="C378" s="20"/>
      <c r="D378" s="21"/>
    </row>
    <row r="379" customHeight="1" spans="3:4">
      <c r="C379" s="20"/>
      <c r="D379" s="21"/>
    </row>
    <row r="380" customHeight="1" spans="3:4">
      <c r="C380" s="20"/>
      <c r="D380" s="21"/>
    </row>
    <row r="381" customHeight="1" spans="3:4">
      <c r="C381" s="20"/>
      <c r="D381" s="21"/>
    </row>
    <row r="382" customHeight="1" spans="3:4">
      <c r="C382" s="20"/>
      <c r="D382" s="21"/>
    </row>
    <row r="383" customHeight="1" spans="3:4">
      <c r="C383" s="20"/>
      <c r="D383" s="21"/>
    </row>
    <row r="384" customHeight="1" spans="3:4">
      <c r="C384" s="20"/>
      <c r="D384" s="21"/>
    </row>
    <row r="385" customHeight="1" spans="3:4">
      <c r="C385" s="20"/>
      <c r="D385" s="21"/>
    </row>
    <row r="386" customHeight="1" spans="3:4">
      <c r="C386" s="20"/>
      <c r="D386" s="21"/>
    </row>
    <row r="387" customHeight="1" spans="3:4">
      <c r="C387" s="20"/>
      <c r="D387" s="21"/>
    </row>
    <row r="388" customHeight="1" spans="3:4">
      <c r="C388" s="20"/>
      <c r="D388" s="21"/>
    </row>
    <row r="389" customHeight="1" spans="3:4">
      <c r="C389" s="20"/>
      <c r="D389" s="21"/>
    </row>
    <row r="390" customHeight="1" spans="3:4">
      <c r="C390" s="20"/>
      <c r="D390" s="21"/>
    </row>
    <row r="391" customHeight="1" spans="3:4">
      <c r="C391" s="20"/>
      <c r="D391" s="21"/>
    </row>
    <row r="392" customHeight="1" spans="3:4">
      <c r="C392" s="20"/>
      <c r="D392" s="21"/>
    </row>
    <row r="393" customHeight="1" spans="3:4">
      <c r="C393" s="20"/>
      <c r="D393" s="21"/>
    </row>
    <row r="394" customHeight="1" spans="3:4">
      <c r="C394" s="20"/>
      <c r="D394" s="21"/>
    </row>
    <row r="395" customHeight="1" spans="3:4">
      <c r="C395" s="20"/>
      <c r="D395" s="21"/>
    </row>
    <row r="396" customHeight="1" spans="3:4">
      <c r="C396" s="20"/>
      <c r="D396" s="21"/>
    </row>
    <row r="397" customHeight="1" spans="3:4">
      <c r="C397" s="20"/>
      <c r="D397" s="21"/>
    </row>
    <row r="398" customHeight="1" spans="3:4">
      <c r="C398" s="20"/>
      <c r="D398" s="21"/>
    </row>
    <row r="399" customHeight="1" spans="3:4">
      <c r="C399" s="20"/>
      <c r="D399" s="21"/>
    </row>
    <row r="400" customHeight="1" spans="3:4">
      <c r="C400" s="20"/>
      <c r="D400" s="21"/>
    </row>
    <row r="401" customHeight="1" spans="3:4">
      <c r="C401" s="20"/>
      <c r="D401" s="21"/>
    </row>
    <row r="402" customHeight="1" spans="3:4">
      <c r="C402" s="20"/>
      <c r="D402" s="21"/>
    </row>
    <row r="403" customHeight="1" spans="3:4">
      <c r="C403" s="20"/>
      <c r="D403" s="21"/>
    </row>
    <row r="404" customHeight="1" spans="3:4">
      <c r="C404" s="20"/>
      <c r="D404" s="21"/>
    </row>
    <row r="405" customHeight="1" spans="3:4">
      <c r="C405" s="20"/>
      <c r="D405" s="21"/>
    </row>
    <row r="406" customHeight="1" spans="3:4">
      <c r="C406" s="20"/>
      <c r="D406" s="21"/>
    </row>
    <row r="407" customHeight="1" spans="3:4">
      <c r="C407" s="20"/>
      <c r="D407" s="21"/>
    </row>
    <row r="408" customHeight="1" spans="3:4">
      <c r="C408" s="20"/>
      <c r="D408" s="21"/>
    </row>
    <row r="409" customHeight="1" spans="3:4">
      <c r="C409" s="20"/>
      <c r="D409" s="21"/>
    </row>
    <row r="410" customHeight="1" spans="3:4">
      <c r="C410" s="20"/>
      <c r="D410" s="21"/>
    </row>
    <row r="411" customHeight="1" spans="3:4">
      <c r="C411" s="20"/>
      <c r="D411" s="21"/>
    </row>
    <row r="412" customHeight="1" spans="3:4">
      <c r="C412" s="20"/>
      <c r="D412" s="21"/>
    </row>
    <row r="413" customHeight="1" spans="3:4">
      <c r="C413" s="20"/>
      <c r="D413" s="21"/>
    </row>
    <row r="414" customHeight="1" spans="3:4">
      <c r="C414" s="20"/>
      <c r="D414" s="21"/>
    </row>
    <row r="415" customHeight="1" spans="3:4">
      <c r="C415" s="20"/>
      <c r="D415" s="21"/>
    </row>
    <row r="416" customHeight="1" spans="3:4">
      <c r="C416" s="20"/>
      <c r="D416" s="21"/>
    </row>
    <row r="417" customHeight="1" spans="3:4">
      <c r="C417" s="20"/>
      <c r="D417" s="21"/>
    </row>
    <row r="418" customHeight="1" spans="3:4">
      <c r="C418" s="20"/>
      <c r="D418" s="21"/>
    </row>
    <row r="419" customHeight="1" spans="3:4">
      <c r="C419" s="20"/>
      <c r="D419" s="21"/>
    </row>
    <row r="420" customHeight="1" spans="3:4">
      <c r="C420" s="20"/>
      <c r="D420" s="21"/>
    </row>
    <row r="421" customHeight="1" spans="3:4">
      <c r="C421" s="20"/>
      <c r="D421" s="21"/>
    </row>
    <row r="422" customHeight="1" spans="3:4">
      <c r="C422" s="20"/>
      <c r="D422" s="21"/>
    </row>
    <row r="423" customHeight="1" spans="3:4">
      <c r="C423" s="20"/>
      <c r="D423" s="21"/>
    </row>
    <row r="424" customHeight="1" spans="3:4">
      <c r="C424" s="20"/>
      <c r="D424" s="21"/>
    </row>
    <row r="425" customHeight="1" spans="3:4">
      <c r="C425" s="20"/>
      <c r="D425" s="21"/>
    </row>
    <row r="426" customHeight="1" spans="3:4">
      <c r="C426" s="20"/>
      <c r="D426" s="21"/>
    </row>
    <row r="427" customHeight="1" spans="3:4">
      <c r="C427" s="20"/>
      <c r="D427" s="21"/>
    </row>
    <row r="428" customHeight="1" spans="3:4">
      <c r="C428" s="20"/>
      <c r="D428" s="21"/>
    </row>
    <row r="429" customHeight="1" spans="3:4">
      <c r="C429" s="20"/>
      <c r="D429" s="21"/>
    </row>
    <row r="430" customHeight="1" spans="3:4">
      <c r="C430" s="20"/>
      <c r="D430" s="21"/>
    </row>
    <row r="431" customHeight="1" spans="3:4">
      <c r="C431" s="20"/>
      <c r="D431" s="21"/>
    </row>
    <row r="432" customHeight="1" spans="3:4">
      <c r="C432" s="20"/>
      <c r="D432" s="21"/>
    </row>
    <row r="433" customHeight="1" spans="3:4">
      <c r="C433" s="20"/>
      <c r="D433" s="21"/>
    </row>
    <row r="434" customHeight="1" spans="3:4">
      <c r="C434" s="20"/>
      <c r="D434" s="21"/>
    </row>
    <row r="435" customHeight="1" spans="3:4">
      <c r="C435" s="20"/>
      <c r="D435" s="21"/>
    </row>
    <row r="436" customHeight="1" spans="3:4">
      <c r="C436" s="20"/>
      <c r="D436" s="21"/>
    </row>
    <row r="437" customHeight="1" spans="3:4">
      <c r="C437" s="20"/>
      <c r="D437" s="21"/>
    </row>
    <row r="438" customHeight="1" spans="3:4">
      <c r="C438" s="20"/>
      <c r="D438" s="21"/>
    </row>
    <row r="439" customHeight="1" spans="3:4">
      <c r="C439" s="20"/>
      <c r="D439" s="21"/>
    </row>
    <row r="440" customHeight="1" spans="3:4">
      <c r="C440" s="20"/>
      <c r="D440" s="21"/>
    </row>
    <row r="441" customHeight="1" spans="3:4">
      <c r="C441" s="20"/>
      <c r="D441" s="21"/>
    </row>
    <row r="442" customHeight="1" spans="3:4">
      <c r="C442" s="20"/>
      <c r="D442" s="21"/>
    </row>
    <row r="443" customHeight="1" spans="3:4">
      <c r="C443" s="20"/>
      <c r="D443" s="21"/>
    </row>
    <row r="444" customHeight="1" spans="3:4">
      <c r="C444" s="20"/>
      <c r="D444" s="21"/>
    </row>
    <row r="445" customHeight="1" spans="3:4">
      <c r="C445" s="20"/>
      <c r="D445" s="21"/>
    </row>
    <row r="446" customHeight="1" spans="3:4">
      <c r="C446" s="20"/>
      <c r="D446" s="21"/>
    </row>
    <row r="447" customHeight="1" spans="3:4">
      <c r="C447" s="20"/>
      <c r="D447" s="21"/>
    </row>
    <row r="448" customHeight="1" spans="3:4">
      <c r="C448" s="20"/>
      <c r="D448" s="21"/>
    </row>
    <row r="449" customHeight="1" spans="3:4">
      <c r="C449" s="20"/>
      <c r="D449" s="21"/>
    </row>
    <row r="450" customHeight="1" spans="3:4">
      <c r="C450" s="20"/>
      <c r="D450" s="21"/>
    </row>
    <row r="451" customHeight="1" spans="3:4">
      <c r="C451" s="20"/>
      <c r="D451" s="21"/>
    </row>
    <row r="452" customHeight="1" spans="3:4">
      <c r="C452" s="20"/>
      <c r="D452" s="21"/>
    </row>
    <row r="453" customHeight="1" spans="3:4">
      <c r="C453" s="20"/>
      <c r="D453" s="21"/>
    </row>
    <row r="454" customHeight="1" spans="3:4">
      <c r="C454" s="20"/>
      <c r="D454" s="21"/>
    </row>
    <row r="455" customHeight="1" spans="3:4">
      <c r="C455" s="20"/>
      <c r="D455" s="21"/>
    </row>
    <row r="456" customHeight="1" spans="3:4">
      <c r="C456" s="20"/>
      <c r="D456" s="21"/>
    </row>
    <row r="457" customHeight="1" spans="3:4">
      <c r="C457" s="20"/>
      <c r="D457" s="21"/>
    </row>
    <row r="458" customHeight="1" spans="3:4">
      <c r="C458" s="20"/>
      <c r="D458" s="21"/>
    </row>
    <row r="459" customHeight="1" spans="3:4">
      <c r="C459" s="20"/>
      <c r="D459" s="21"/>
    </row>
    <row r="460" customHeight="1" spans="3:4">
      <c r="C460" s="20"/>
      <c r="D460" s="21"/>
    </row>
    <row r="461" customHeight="1" spans="3:4">
      <c r="C461" s="20"/>
      <c r="D461" s="21"/>
    </row>
    <row r="462" customHeight="1" spans="3:4">
      <c r="C462" s="20"/>
      <c r="D462" s="21"/>
    </row>
    <row r="463" customHeight="1" spans="3:4">
      <c r="C463" s="20"/>
      <c r="D463" s="21"/>
    </row>
    <row r="464" customHeight="1" spans="3:4">
      <c r="C464" s="20"/>
      <c r="D464" s="21"/>
    </row>
    <row r="465" customHeight="1" spans="3:4">
      <c r="C465" s="20"/>
      <c r="D465" s="21"/>
    </row>
    <row r="466" customHeight="1" spans="3:4">
      <c r="C466" s="20"/>
      <c r="D466" s="21"/>
    </row>
    <row r="467" customHeight="1" spans="3:4">
      <c r="C467" s="20"/>
      <c r="D467" s="21"/>
    </row>
    <row r="468" customHeight="1" spans="3:4">
      <c r="C468" s="20"/>
      <c r="D468" s="21"/>
    </row>
    <row r="469" customHeight="1" spans="3:4">
      <c r="C469" s="20"/>
      <c r="D469" s="21"/>
    </row>
    <row r="470" customHeight="1" spans="3:4">
      <c r="C470" s="20"/>
      <c r="D470" s="21"/>
    </row>
    <row r="471" customHeight="1" spans="3:4">
      <c r="C471" s="20"/>
      <c r="D471" s="21"/>
    </row>
    <row r="472" customHeight="1" spans="3:4">
      <c r="C472" s="20"/>
      <c r="D472" s="21"/>
    </row>
    <row r="473" customHeight="1" spans="3:4">
      <c r="C473" s="20"/>
      <c r="D473" s="21"/>
    </row>
    <row r="474" customHeight="1" spans="3:4">
      <c r="C474" s="20"/>
      <c r="D474" s="21"/>
    </row>
    <row r="475" customHeight="1" spans="3:4">
      <c r="C475" s="20"/>
      <c r="D475" s="21"/>
    </row>
    <row r="476" customHeight="1" spans="3:4">
      <c r="C476" s="20"/>
      <c r="D476" s="21"/>
    </row>
    <row r="477" customHeight="1" spans="3:4">
      <c r="C477" s="20"/>
      <c r="D477" s="21"/>
    </row>
    <row r="478" customHeight="1" spans="3:4">
      <c r="C478" s="20"/>
      <c r="D478" s="21"/>
    </row>
    <row r="479" customHeight="1" spans="3:4">
      <c r="C479" s="20"/>
      <c r="D479" s="21"/>
    </row>
    <row r="480" customHeight="1" spans="3:4">
      <c r="C480" s="20"/>
      <c r="D480" s="21"/>
    </row>
    <row r="481" customHeight="1" spans="3:4">
      <c r="C481" s="20"/>
      <c r="D481" s="21"/>
    </row>
    <row r="482" customHeight="1" spans="3:4">
      <c r="C482" s="20"/>
      <c r="D482" s="21"/>
    </row>
    <row r="483" customHeight="1" spans="3:4">
      <c r="C483" s="20"/>
      <c r="D483" s="21"/>
    </row>
    <row r="484" customHeight="1" spans="3:4">
      <c r="C484" s="20"/>
      <c r="D484" s="21"/>
    </row>
    <row r="485" customHeight="1" spans="3:4">
      <c r="C485" s="20"/>
      <c r="D485" s="21"/>
    </row>
    <row r="486" customHeight="1" spans="3:4">
      <c r="C486" s="20"/>
      <c r="D486" s="21"/>
    </row>
    <row r="487" customHeight="1" spans="3:4">
      <c r="C487" s="20"/>
      <c r="D487" s="21"/>
    </row>
    <row r="488" customHeight="1" spans="3:4">
      <c r="C488" s="20"/>
      <c r="D488" s="21"/>
    </row>
    <row r="489" customHeight="1" spans="3:4">
      <c r="C489" s="20"/>
      <c r="D489" s="21"/>
    </row>
    <row r="490" customHeight="1" spans="3:4">
      <c r="C490" s="20"/>
      <c r="D490" s="21"/>
    </row>
    <row r="491" customHeight="1" spans="3:4">
      <c r="C491" s="20"/>
      <c r="D491" s="21"/>
    </row>
    <row r="492" customHeight="1" spans="3:4">
      <c r="C492" s="20"/>
      <c r="D492" s="21"/>
    </row>
    <row r="493" customHeight="1" spans="3:4">
      <c r="C493" s="20"/>
      <c r="D493" s="21"/>
    </row>
    <row r="494" customHeight="1" spans="3:4">
      <c r="C494" s="20"/>
      <c r="D494" s="21"/>
    </row>
    <row r="495" customHeight="1" spans="3:4">
      <c r="C495" s="20"/>
      <c r="D495" s="21"/>
    </row>
    <row r="496" customHeight="1" spans="3:4">
      <c r="C496" s="20"/>
      <c r="D496" s="21"/>
    </row>
    <row r="497" customHeight="1" spans="3:4">
      <c r="C497" s="20"/>
      <c r="D497" s="21"/>
    </row>
    <row r="498" customHeight="1" spans="3:4">
      <c r="C498" s="20"/>
      <c r="D498" s="21"/>
    </row>
    <row r="499" customHeight="1" spans="3:4">
      <c r="C499" s="20"/>
      <c r="D499" s="21"/>
    </row>
    <row r="500" customHeight="1" spans="3:4">
      <c r="C500" s="20"/>
      <c r="D500" s="21"/>
    </row>
    <row r="501" customHeight="1" spans="3:4">
      <c r="C501" s="20"/>
      <c r="D501" s="21"/>
    </row>
    <row r="502" customHeight="1" spans="3:4">
      <c r="C502" s="20"/>
      <c r="D502" s="21"/>
    </row>
    <row r="503" customHeight="1" spans="3:4">
      <c r="C503" s="20"/>
      <c r="D503" s="21"/>
    </row>
    <row r="504" customHeight="1" spans="3:4">
      <c r="C504" s="20"/>
      <c r="D504" s="21"/>
    </row>
    <row r="505" customHeight="1" spans="3:4">
      <c r="C505" s="20"/>
      <c r="D505" s="21"/>
    </row>
    <row r="506" customHeight="1" spans="3:4">
      <c r="C506" s="20"/>
      <c r="D506" s="21"/>
    </row>
    <row r="507" customHeight="1" spans="3:4">
      <c r="C507" s="20"/>
      <c r="D507" s="21"/>
    </row>
    <row r="508" customHeight="1" spans="3:4">
      <c r="C508" s="20"/>
      <c r="D508" s="21"/>
    </row>
    <row r="509" customHeight="1" spans="3:4">
      <c r="C509" s="20"/>
      <c r="D509" s="21"/>
    </row>
    <row r="510" customHeight="1" spans="3:4">
      <c r="C510" s="20"/>
      <c r="D510" s="21"/>
    </row>
    <row r="511" customHeight="1" spans="3:4">
      <c r="C511" s="20"/>
      <c r="D511" s="21"/>
    </row>
    <row r="512" customHeight="1" spans="3:4">
      <c r="C512" s="20"/>
      <c r="D512" s="21"/>
    </row>
    <row r="513" customHeight="1" spans="3:4">
      <c r="C513" s="20"/>
      <c r="D513" s="21"/>
    </row>
    <row r="514" customHeight="1" spans="3:4">
      <c r="C514" s="20"/>
      <c r="D514" s="21"/>
    </row>
    <row r="515" customHeight="1" spans="3:4">
      <c r="C515" s="20"/>
      <c r="D515" s="21"/>
    </row>
    <row r="516" customHeight="1" spans="3:4">
      <c r="C516" s="20"/>
      <c r="D516" s="21"/>
    </row>
    <row r="517" customHeight="1" spans="3:4">
      <c r="C517" s="20"/>
      <c r="D517" s="21"/>
    </row>
    <row r="518" customHeight="1" spans="3:4">
      <c r="C518" s="20"/>
      <c r="D518" s="21"/>
    </row>
    <row r="519" customHeight="1" spans="3:4">
      <c r="C519" s="20"/>
      <c r="D519" s="21"/>
    </row>
    <row r="520" customHeight="1" spans="3:4">
      <c r="C520" s="20"/>
      <c r="D520" s="21"/>
    </row>
    <row r="521" customHeight="1" spans="3:4">
      <c r="C521" s="20"/>
      <c r="D521" s="21"/>
    </row>
    <row r="522" customHeight="1" spans="3:4">
      <c r="C522" s="20"/>
      <c r="D522" s="21"/>
    </row>
    <row r="523" customHeight="1" spans="3:4">
      <c r="C523" s="20"/>
      <c r="D523" s="21"/>
    </row>
    <row r="524" customHeight="1" spans="3:4">
      <c r="C524" s="20"/>
      <c r="D524" s="21"/>
    </row>
    <row r="525" customHeight="1" spans="3:4">
      <c r="C525" s="20"/>
      <c r="D525" s="21"/>
    </row>
    <row r="526" customHeight="1" spans="3:4">
      <c r="C526" s="20"/>
      <c r="D526" s="21"/>
    </row>
    <row r="527" customHeight="1" spans="3:4">
      <c r="C527" s="20"/>
      <c r="D527" s="21"/>
    </row>
    <row r="528" customHeight="1" spans="3:4">
      <c r="C528" s="20"/>
      <c r="D528" s="21"/>
    </row>
    <row r="529" customHeight="1" spans="3:4">
      <c r="C529" s="20"/>
      <c r="D529" s="21"/>
    </row>
    <row r="530" customHeight="1" spans="3:4">
      <c r="C530" s="20"/>
      <c r="D530" s="21"/>
    </row>
    <row r="531" customHeight="1" spans="3:4">
      <c r="C531" s="20"/>
      <c r="D531" s="21"/>
    </row>
    <row r="532" customHeight="1" spans="3:4">
      <c r="C532" s="20"/>
      <c r="D532" s="21"/>
    </row>
    <row r="533" customHeight="1" spans="3:4">
      <c r="C533" s="20"/>
      <c r="D533" s="21"/>
    </row>
    <row r="534" customHeight="1" spans="3:4">
      <c r="C534" s="20"/>
      <c r="D534" s="21"/>
    </row>
    <row r="535" customHeight="1" spans="3:4">
      <c r="C535" s="20"/>
      <c r="D535" s="21"/>
    </row>
    <row r="536" customHeight="1" spans="3:4">
      <c r="C536" s="20"/>
      <c r="D536" s="21"/>
    </row>
    <row r="537" customHeight="1" spans="3:4">
      <c r="C537" s="20"/>
      <c r="D537" s="21"/>
    </row>
    <row r="538" customHeight="1" spans="3:4">
      <c r="C538" s="20"/>
      <c r="D538" s="21"/>
    </row>
    <row r="539" customHeight="1" spans="3:4">
      <c r="C539" s="20"/>
      <c r="D539" s="21"/>
    </row>
    <row r="540" customHeight="1" spans="3:4">
      <c r="C540" s="20"/>
      <c r="D540" s="21"/>
    </row>
    <row r="541" customHeight="1" spans="3:4">
      <c r="C541" s="20"/>
      <c r="D541" s="21"/>
    </row>
    <row r="542" customHeight="1" spans="3:4">
      <c r="C542" s="20"/>
      <c r="D542" s="21"/>
    </row>
    <row r="543" customHeight="1" spans="3:4">
      <c r="C543" s="20"/>
      <c r="D543" s="21"/>
    </row>
    <row r="544" customHeight="1" spans="3:4">
      <c r="C544" s="20"/>
      <c r="D544" s="21"/>
    </row>
    <row r="545" customHeight="1" spans="3:4">
      <c r="C545" s="20"/>
      <c r="D545" s="21"/>
    </row>
    <row r="546" customHeight="1" spans="3:4">
      <c r="C546" s="20"/>
      <c r="D546" s="21"/>
    </row>
    <row r="547" customHeight="1" spans="3:4">
      <c r="C547" s="20"/>
      <c r="D547" s="21"/>
    </row>
    <row r="548" customHeight="1" spans="3:4">
      <c r="C548" s="20"/>
      <c r="D548" s="21"/>
    </row>
    <row r="549" customHeight="1" spans="3:4">
      <c r="C549" s="20"/>
      <c r="D549" s="21"/>
    </row>
    <row r="550" customHeight="1" spans="3:4">
      <c r="C550" s="20"/>
      <c r="D550" s="21"/>
    </row>
    <row r="551" customHeight="1" spans="3:4">
      <c r="C551" s="20"/>
      <c r="D551" s="21"/>
    </row>
    <row r="552" customHeight="1" spans="3:4">
      <c r="C552" s="20"/>
      <c r="D552" s="21"/>
    </row>
    <row r="553" customHeight="1" spans="3:4">
      <c r="C553" s="20"/>
      <c r="D553" s="21"/>
    </row>
    <row r="554" customHeight="1" spans="3:4">
      <c r="C554" s="20"/>
      <c r="D554" s="21"/>
    </row>
    <row r="555" customHeight="1" spans="3:4">
      <c r="C555" s="20"/>
      <c r="D555" s="21"/>
    </row>
    <row r="556" customHeight="1" spans="3:4">
      <c r="C556" s="20"/>
      <c r="D556" s="21"/>
    </row>
    <row r="557" customHeight="1" spans="3:4">
      <c r="C557" s="20"/>
      <c r="D557" s="21"/>
    </row>
    <row r="558" customHeight="1" spans="3:4">
      <c r="C558" s="20"/>
      <c r="D558" s="21"/>
    </row>
    <row r="559" customHeight="1" spans="3:4">
      <c r="C559" s="20"/>
      <c r="D559" s="21"/>
    </row>
    <row r="560" customHeight="1" spans="3:4">
      <c r="C560" s="20"/>
      <c r="D560" s="21"/>
    </row>
    <row r="561" customHeight="1" spans="3:4">
      <c r="C561" s="20"/>
      <c r="D561" s="21"/>
    </row>
    <row r="562" customHeight="1" spans="3:4">
      <c r="C562" s="20"/>
      <c r="D562" s="21"/>
    </row>
    <row r="563" customHeight="1" spans="3:4">
      <c r="C563" s="20"/>
      <c r="D563" s="21"/>
    </row>
    <row r="564" customHeight="1" spans="3:4">
      <c r="C564" s="20"/>
      <c r="D564" s="21"/>
    </row>
    <row r="565" customHeight="1" spans="3:4">
      <c r="C565" s="20"/>
      <c r="D565" s="21"/>
    </row>
    <row r="566" customHeight="1" spans="3:4">
      <c r="C566" s="20"/>
      <c r="D566" s="21"/>
    </row>
    <row r="567" customHeight="1" spans="3:4">
      <c r="C567" s="20"/>
      <c r="D567" s="21"/>
    </row>
    <row r="568" customHeight="1" spans="3:4">
      <c r="C568" s="20"/>
      <c r="D568" s="21"/>
    </row>
    <row r="569" customHeight="1" spans="3:4">
      <c r="C569" s="20"/>
      <c r="D569" s="21"/>
    </row>
    <row r="570" customHeight="1" spans="3:4">
      <c r="C570" s="20"/>
      <c r="D570" s="21"/>
    </row>
    <row r="571" customHeight="1" spans="3:4">
      <c r="C571" s="20"/>
      <c r="D571" s="21"/>
    </row>
    <row r="572" customHeight="1" spans="3:4">
      <c r="C572" s="20"/>
      <c r="D572" s="21"/>
    </row>
    <row r="573" customHeight="1" spans="3:4">
      <c r="C573" s="20"/>
      <c r="D573" s="21"/>
    </row>
    <row r="574" customHeight="1" spans="3:4">
      <c r="C574" s="20"/>
      <c r="D574" s="21"/>
    </row>
    <row r="575" customHeight="1" spans="3:4">
      <c r="C575" s="20"/>
      <c r="D575" s="21"/>
    </row>
    <row r="576" customHeight="1" spans="3:4">
      <c r="C576" s="20"/>
      <c r="D576" s="21"/>
    </row>
    <row r="577" customHeight="1" spans="3:4">
      <c r="C577" s="20"/>
      <c r="D577" s="21"/>
    </row>
    <row r="578" customHeight="1" spans="3:4">
      <c r="C578" s="20"/>
      <c r="D578" s="21"/>
    </row>
    <row r="579" customHeight="1" spans="3:4">
      <c r="C579" s="20"/>
      <c r="D579" s="21"/>
    </row>
    <row r="580" customHeight="1" spans="3:4">
      <c r="C580" s="20"/>
      <c r="D580" s="21"/>
    </row>
    <row r="581" customHeight="1" spans="3:4">
      <c r="C581" s="20"/>
      <c r="D581" s="21"/>
    </row>
    <row r="582" customHeight="1" spans="3:4">
      <c r="C582" s="20"/>
      <c r="D582" s="21"/>
    </row>
    <row r="583" customHeight="1" spans="3:4">
      <c r="C583" s="20"/>
      <c r="D583" s="21"/>
    </row>
    <row r="584" customHeight="1" spans="3:4">
      <c r="C584" s="20"/>
      <c r="D584" s="21"/>
    </row>
    <row r="585" customHeight="1" spans="3:4">
      <c r="C585" s="20"/>
      <c r="D585" s="21"/>
    </row>
    <row r="586" customHeight="1" spans="3:4">
      <c r="C586" s="20"/>
      <c r="D586" s="21"/>
    </row>
    <row r="587" customHeight="1" spans="3:4">
      <c r="C587" s="20"/>
      <c r="D587" s="21"/>
    </row>
    <row r="588" customHeight="1" spans="3:4">
      <c r="C588" s="20"/>
      <c r="D588" s="21"/>
    </row>
    <row r="589" customHeight="1" spans="3:4">
      <c r="C589" s="20"/>
      <c r="D589" s="21"/>
    </row>
    <row r="590" customHeight="1" spans="3:4">
      <c r="C590" s="20"/>
      <c r="D590" s="21"/>
    </row>
    <row r="591" customHeight="1" spans="3:4">
      <c r="C591" s="20"/>
      <c r="D591" s="21"/>
    </row>
    <row r="592" customHeight="1" spans="3:4">
      <c r="C592" s="20"/>
      <c r="D592" s="21"/>
    </row>
    <row r="593" customHeight="1" spans="3:4">
      <c r="C593" s="20"/>
      <c r="D593" s="21"/>
    </row>
    <row r="594" customHeight="1" spans="3:4">
      <c r="C594" s="20"/>
      <c r="D594" s="21"/>
    </row>
    <row r="595" customHeight="1" spans="3:4">
      <c r="C595" s="20"/>
      <c r="D595" s="21"/>
    </row>
    <row r="596" customHeight="1" spans="3:4">
      <c r="C596" s="20"/>
      <c r="D596" s="21"/>
    </row>
    <row r="597" customHeight="1" spans="3:4">
      <c r="C597" s="20"/>
      <c r="D597" s="21"/>
    </row>
    <row r="598" customHeight="1" spans="3:4">
      <c r="C598" s="20"/>
      <c r="D598" s="21"/>
    </row>
    <row r="599" customHeight="1" spans="3:4">
      <c r="C599" s="20"/>
      <c r="D599" s="21"/>
    </row>
    <row r="600" customHeight="1" spans="3:4">
      <c r="C600" s="20"/>
      <c r="D600" s="21"/>
    </row>
    <row r="601" customHeight="1" spans="3:4">
      <c r="C601" s="20"/>
      <c r="D601" s="21"/>
    </row>
    <row r="602" customHeight="1" spans="3:4">
      <c r="C602" s="20"/>
      <c r="D602" s="21"/>
    </row>
    <row r="603" customHeight="1" spans="3:4">
      <c r="C603" s="20"/>
      <c r="D603" s="21"/>
    </row>
    <row r="604" customHeight="1" spans="3:4">
      <c r="C604" s="20"/>
      <c r="D604" s="21"/>
    </row>
    <row r="605" customHeight="1" spans="3:4">
      <c r="C605" s="20"/>
      <c r="D605" s="21"/>
    </row>
    <row r="606" customHeight="1" spans="3:4">
      <c r="C606" s="20"/>
      <c r="D606" s="21"/>
    </row>
    <row r="607" customHeight="1" spans="3:4">
      <c r="C607" s="20"/>
      <c r="D607" s="21"/>
    </row>
    <row r="608" customHeight="1" spans="3:4">
      <c r="C608" s="20"/>
      <c r="D608" s="21"/>
    </row>
    <row r="609" customHeight="1" spans="3:4">
      <c r="C609" s="20"/>
      <c r="D609" s="21"/>
    </row>
    <row r="610" customHeight="1" spans="3:4">
      <c r="C610" s="20"/>
      <c r="D610" s="21"/>
    </row>
    <row r="611" customHeight="1" spans="3:4">
      <c r="C611" s="20"/>
      <c r="D611" s="21"/>
    </row>
    <row r="612" customHeight="1" spans="3:4">
      <c r="C612" s="20"/>
      <c r="D612" s="21"/>
    </row>
    <row r="613" customHeight="1" spans="3:4">
      <c r="C613" s="20"/>
      <c r="D613" s="21"/>
    </row>
    <row r="614" customHeight="1" spans="3:4">
      <c r="C614" s="20"/>
      <c r="D614" s="21"/>
    </row>
    <row r="615" customHeight="1" spans="3:4">
      <c r="C615" s="20"/>
      <c r="D615" s="21"/>
    </row>
    <row r="616" customHeight="1" spans="3:4">
      <c r="C616" s="20"/>
      <c r="D616" s="21"/>
    </row>
    <row r="617" customHeight="1" spans="3:4">
      <c r="C617" s="20"/>
      <c r="D617" s="21"/>
    </row>
    <row r="618" customHeight="1" spans="3:4">
      <c r="C618" s="20"/>
      <c r="D618" s="21"/>
    </row>
    <row r="619" customHeight="1" spans="3:4">
      <c r="C619" s="20"/>
      <c r="D619" s="21"/>
    </row>
    <row r="620" customHeight="1" spans="3:4">
      <c r="C620" s="20"/>
      <c r="D620" s="21"/>
    </row>
    <row r="621" customHeight="1" spans="3:4">
      <c r="C621" s="20"/>
      <c r="D621" s="21"/>
    </row>
    <row r="622" customHeight="1" spans="3:4">
      <c r="C622" s="20"/>
      <c r="D622" s="21"/>
    </row>
    <row r="623" customHeight="1" spans="3:4">
      <c r="C623" s="20"/>
      <c r="D623" s="21"/>
    </row>
    <row r="624" customHeight="1" spans="3:4">
      <c r="C624" s="20"/>
      <c r="D624" s="21"/>
    </row>
    <row r="625" customHeight="1" spans="3:4">
      <c r="C625" s="20"/>
      <c r="D625" s="21"/>
    </row>
    <row r="626" customHeight="1" spans="3:4">
      <c r="C626" s="20"/>
      <c r="D626" s="21"/>
    </row>
    <row r="627" customHeight="1" spans="3:4">
      <c r="C627" s="20"/>
      <c r="D627" s="21"/>
    </row>
    <row r="628" customHeight="1" spans="3:4">
      <c r="C628" s="20"/>
      <c r="D628" s="21"/>
    </row>
    <row r="629" customHeight="1" spans="3:4">
      <c r="C629" s="20"/>
      <c r="D629" s="21"/>
    </row>
    <row r="630" customHeight="1" spans="3:4">
      <c r="C630" s="20"/>
      <c r="D630" s="21"/>
    </row>
    <row r="631" customHeight="1" spans="3:4">
      <c r="C631" s="20"/>
      <c r="D631" s="21"/>
    </row>
    <row r="632" customHeight="1" spans="3:4">
      <c r="C632" s="20"/>
      <c r="D632" s="21"/>
    </row>
    <row r="633" customHeight="1" spans="3:4">
      <c r="C633" s="20"/>
      <c r="D633" s="21"/>
    </row>
    <row r="634" customHeight="1" spans="3:4">
      <c r="C634" s="20"/>
      <c r="D634" s="21"/>
    </row>
    <row r="635" customHeight="1" spans="3:4">
      <c r="C635" s="20"/>
      <c r="D635" s="21"/>
    </row>
    <row r="636" customHeight="1" spans="3:4">
      <c r="C636" s="20"/>
      <c r="D636" s="21"/>
    </row>
    <row r="637" customHeight="1" spans="3:4">
      <c r="C637" s="20"/>
      <c r="D637" s="21"/>
    </row>
    <row r="638" customHeight="1" spans="3:4">
      <c r="C638" s="20"/>
      <c r="D638" s="21"/>
    </row>
    <row r="639" customHeight="1" spans="3:4">
      <c r="C639" s="20"/>
      <c r="D639" s="21"/>
    </row>
    <row r="640" customHeight="1" spans="3:4">
      <c r="C640" s="20"/>
      <c r="D640" s="21"/>
    </row>
    <row r="641" customHeight="1" spans="3:4">
      <c r="C641" s="20"/>
      <c r="D641" s="21"/>
    </row>
    <row r="642" customHeight="1" spans="3:4">
      <c r="C642" s="20"/>
      <c r="D642" s="21"/>
    </row>
    <row r="643" customHeight="1" spans="3:4">
      <c r="C643" s="20"/>
      <c r="D643" s="21"/>
    </row>
    <row r="644" customHeight="1" spans="3:4">
      <c r="C644" s="20"/>
      <c r="D644" s="21"/>
    </row>
    <row r="645" customHeight="1" spans="3:4">
      <c r="C645" s="20"/>
      <c r="D645" s="21"/>
    </row>
    <row r="646" customHeight="1" spans="3:4">
      <c r="C646" s="20"/>
      <c r="D646" s="21"/>
    </row>
    <row r="647" customHeight="1" spans="3:4">
      <c r="C647" s="20"/>
      <c r="D647" s="21"/>
    </row>
    <row r="648" customHeight="1" spans="3:4">
      <c r="C648" s="20"/>
      <c r="D648" s="21"/>
    </row>
    <row r="649" customHeight="1" spans="3:4">
      <c r="C649" s="20"/>
      <c r="D649" s="21"/>
    </row>
    <row r="650" customHeight="1" spans="3:4">
      <c r="C650" s="20"/>
      <c r="D650" s="21"/>
    </row>
    <row r="651" customHeight="1" spans="3:4">
      <c r="C651" s="20"/>
      <c r="D651" s="21"/>
    </row>
    <row r="652" customHeight="1" spans="3:4">
      <c r="C652" s="20"/>
      <c r="D652" s="21"/>
    </row>
    <row r="653" customHeight="1" spans="3:4">
      <c r="C653" s="20"/>
      <c r="D653" s="21"/>
    </row>
    <row r="654" customHeight="1" spans="3:4">
      <c r="C654" s="20"/>
      <c r="D654" s="21"/>
    </row>
    <row r="655" customHeight="1" spans="3:4">
      <c r="C655" s="20"/>
      <c r="D655" s="21"/>
    </row>
    <row r="656" customHeight="1" spans="3:4">
      <c r="C656" s="20"/>
      <c r="D656" s="21"/>
    </row>
    <row r="657" customHeight="1" spans="3:4">
      <c r="C657" s="20"/>
      <c r="D657" s="21"/>
    </row>
    <row r="658" customHeight="1" spans="3:4">
      <c r="C658" s="20"/>
      <c r="D658" s="21"/>
    </row>
    <row r="659" customHeight="1" spans="3:4">
      <c r="C659" s="20"/>
      <c r="D659" s="21"/>
    </row>
    <row r="660" customHeight="1" spans="3:4">
      <c r="C660" s="20"/>
      <c r="D660" s="21"/>
    </row>
    <row r="661" customHeight="1" spans="3:4">
      <c r="C661" s="20"/>
      <c r="D661" s="21"/>
    </row>
    <row r="662" customHeight="1" spans="3:4">
      <c r="C662" s="20"/>
      <c r="D662" s="21"/>
    </row>
    <row r="663" customHeight="1" spans="3:4">
      <c r="C663" s="20"/>
      <c r="D663" s="21"/>
    </row>
    <row r="664" customHeight="1" spans="3:4">
      <c r="C664" s="20"/>
      <c r="D664" s="21"/>
    </row>
    <row r="665" customHeight="1" spans="3:4">
      <c r="C665" s="20"/>
      <c r="D665" s="21"/>
    </row>
    <row r="666" customHeight="1" spans="3:4">
      <c r="C666" s="20"/>
      <c r="D666" s="21"/>
    </row>
    <row r="667" customHeight="1" spans="3:4">
      <c r="C667" s="20"/>
      <c r="D667" s="21"/>
    </row>
    <row r="668" customHeight="1" spans="3:4">
      <c r="C668" s="20"/>
      <c r="D668" s="21"/>
    </row>
    <row r="669" customHeight="1" spans="3:4">
      <c r="C669" s="20"/>
      <c r="D669" s="21"/>
    </row>
    <row r="670" customHeight="1" spans="3:4">
      <c r="C670" s="20"/>
      <c r="D670" s="21"/>
    </row>
    <row r="671" customHeight="1" spans="3:4">
      <c r="C671" s="20"/>
      <c r="D671" s="21"/>
    </row>
    <row r="672" customHeight="1" spans="3:4">
      <c r="C672" s="20"/>
      <c r="D672" s="21"/>
    </row>
    <row r="673" customHeight="1" spans="3:4">
      <c r="C673" s="20"/>
      <c r="D673" s="21"/>
    </row>
    <row r="674" customHeight="1" spans="3:4">
      <c r="C674" s="20"/>
      <c r="D674" s="21"/>
    </row>
    <row r="675" customHeight="1" spans="3:4">
      <c r="C675" s="20"/>
      <c r="D675" s="21"/>
    </row>
    <row r="676" customHeight="1" spans="3:4">
      <c r="C676" s="20"/>
      <c r="D676" s="21"/>
    </row>
    <row r="677" customHeight="1" spans="3:4">
      <c r="C677" s="20"/>
      <c r="D677" s="21"/>
    </row>
    <row r="678" customHeight="1" spans="3:4">
      <c r="C678" s="20"/>
      <c r="D678" s="21"/>
    </row>
    <row r="679" customHeight="1" spans="3:4">
      <c r="C679" s="20"/>
      <c r="D679" s="21"/>
    </row>
    <row r="680" customHeight="1" spans="3:4">
      <c r="C680" s="20"/>
      <c r="D680" s="21"/>
    </row>
    <row r="681" customHeight="1" spans="3:4">
      <c r="C681" s="20"/>
      <c r="D681" s="21"/>
    </row>
    <row r="682" customHeight="1" spans="3:4">
      <c r="C682" s="20"/>
      <c r="D682" s="21"/>
    </row>
    <row r="683" customHeight="1" spans="3:4">
      <c r="C683" s="20"/>
      <c r="D683" s="21"/>
    </row>
    <row r="684" customHeight="1" spans="3:4">
      <c r="C684" s="20"/>
      <c r="D684" s="21"/>
    </row>
    <row r="685" customHeight="1" spans="3:4">
      <c r="C685" s="20"/>
      <c r="D685" s="21"/>
    </row>
    <row r="686" customHeight="1" spans="3:4">
      <c r="C686" s="20"/>
      <c r="D686" s="21"/>
    </row>
    <row r="687" customHeight="1" spans="3:4">
      <c r="C687" s="20"/>
      <c r="D687" s="21"/>
    </row>
    <row r="688" customHeight="1" spans="3:4">
      <c r="C688" s="20"/>
      <c r="D688" s="21"/>
    </row>
    <row r="689" customHeight="1" spans="3:4">
      <c r="C689" s="20"/>
      <c r="D689" s="21"/>
    </row>
    <row r="690" customHeight="1" spans="3:4">
      <c r="C690" s="20"/>
      <c r="D690" s="21"/>
    </row>
    <row r="691" customHeight="1" spans="3:4">
      <c r="C691" s="20"/>
      <c r="D691" s="21"/>
    </row>
    <row r="692" customHeight="1" spans="3:4">
      <c r="C692" s="20"/>
      <c r="D692" s="21"/>
    </row>
    <row r="693" customHeight="1" spans="3:4">
      <c r="C693" s="20"/>
      <c r="D693" s="21"/>
    </row>
    <row r="694" customHeight="1" spans="3:4">
      <c r="C694" s="20"/>
      <c r="D694" s="21"/>
    </row>
    <row r="695" customHeight="1" spans="3:4">
      <c r="C695" s="20"/>
      <c r="D695" s="21"/>
    </row>
    <row r="696" customHeight="1" spans="3:4">
      <c r="C696" s="20"/>
      <c r="D696" s="21"/>
    </row>
    <row r="697" customHeight="1" spans="3:4">
      <c r="C697" s="20"/>
      <c r="D697" s="21"/>
    </row>
    <row r="698" customHeight="1" spans="3:4">
      <c r="C698" s="20"/>
      <c r="D698" s="21"/>
    </row>
    <row r="699" customHeight="1" spans="3:4">
      <c r="C699" s="20"/>
      <c r="D699" s="21"/>
    </row>
    <row r="700" customHeight="1" spans="3:4">
      <c r="C700" s="20"/>
      <c r="D700" s="21"/>
    </row>
    <row r="701" customHeight="1" spans="3:4">
      <c r="C701" s="20"/>
      <c r="D701" s="21"/>
    </row>
    <row r="702" customHeight="1" spans="3:4">
      <c r="C702" s="20"/>
      <c r="D702" s="21"/>
    </row>
    <row r="703" customHeight="1" spans="3:4">
      <c r="C703" s="20"/>
      <c r="D703" s="21"/>
    </row>
    <row r="704" customHeight="1" spans="3:4">
      <c r="C704" s="20"/>
      <c r="D704" s="21"/>
    </row>
    <row r="705" customHeight="1" spans="3:4">
      <c r="C705" s="20"/>
      <c r="D705" s="21"/>
    </row>
    <row r="706" customHeight="1" spans="3:4">
      <c r="C706" s="20"/>
      <c r="D706" s="21"/>
    </row>
    <row r="707" customHeight="1" spans="3:4">
      <c r="C707" s="20"/>
      <c r="D707" s="21"/>
    </row>
    <row r="708" customHeight="1" spans="3:4">
      <c r="C708" s="20"/>
      <c r="D708" s="21"/>
    </row>
    <row r="709" customHeight="1" spans="3:4">
      <c r="C709" s="20"/>
      <c r="D709" s="21"/>
    </row>
    <row r="710" customHeight="1" spans="3:4">
      <c r="C710" s="20"/>
      <c r="D710" s="21"/>
    </row>
    <row r="711" customHeight="1" spans="3:4">
      <c r="C711" s="20"/>
      <c r="D711" s="21"/>
    </row>
    <row r="712" customHeight="1" spans="3:4">
      <c r="C712" s="20"/>
      <c r="D712" s="21"/>
    </row>
    <row r="713" customHeight="1" spans="3:4">
      <c r="C713" s="20"/>
      <c r="D713" s="21"/>
    </row>
    <row r="714" customHeight="1" spans="3:4">
      <c r="C714" s="20"/>
      <c r="D714" s="21"/>
    </row>
    <row r="715" customHeight="1" spans="3:4">
      <c r="C715" s="20"/>
      <c r="D715" s="21"/>
    </row>
    <row r="716" customHeight="1" spans="3:4">
      <c r="C716" s="20"/>
      <c r="D716" s="21"/>
    </row>
    <row r="717" customHeight="1" spans="3:4">
      <c r="C717" s="20"/>
      <c r="D717" s="21"/>
    </row>
    <row r="718" customHeight="1" spans="3:4">
      <c r="C718" s="20"/>
      <c r="D718" s="21"/>
    </row>
    <row r="719" customHeight="1" spans="3:4">
      <c r="C719" s="20"/>
      <c r="D719" s="21"/>
    </row>
    <row r="720" customHeight="1" spans="3:4">
      <c r="C720" s="20"/>
      <c r="D720" s="21"/>
    </row>
    <row r="721" customHeight="1" spans="3:4">
      <c r="C721" s="20"/>
      <c r="D721" s="21"/>
    </row>
    <row r="722" customHeight="1" spans="3:4">
      <c r="C722" s="20"/>
      <c r="D722" s="21"/>
    </row>
    <row r="723" customHeight="1" spans="3:4">
      <c r="C723" s="20"/>
      <c r="D723" s="21"/>
    </row>
    <row r="724" customHeight="1" spans="3:4">
      <c r="C724" s="20"/>
      <c r="D724" s="21"/>
    </row>
    <row r="725" customHeight="1" spans="3:4">
      <c r="C725" s="20"/>
      <c r="D725" s="21"/>
    </row>
    <row r="726" customHeight="1" spans="3:4">
      <c r="C726" s="20"/>
      <c r="D726" s="21"/>
    </row>
    <row r="727" customHeight="1" spans="3:4">
      <c r="C727" s="20"/>
      <c r="D727" s="21"/>
    </row>
    <row r="728" customHeight="1" spans="3:4">
      <c r="C728" s="20"/>
      <c r="D728" s="21"/>
    </row>
    <row r="729" customHeight="1" spans="3:4">
      <c r="C729" s="20"/>
      <c r="D729" s="21"/>
    </row>
    <row r="730" customHeight="1" spans="3:4">
      <c r="C730" s="20"/>
      <c r="D730" s="21"/>
    </row>
    <row r="731" customHeight="1" spans="3:4">
      <c r="C731" s="20"/>
      <c r="D731" s="21"/>
    </row>
    <row r="732" customHeight="1" spans="3:4">
      <c r="C732" s="20"/>
      <c r="D732" s="21"/>
    </row>
    <row r="733" customHeight="1" spans="3:4">
      <c r="C733" s="20"/>
      <c r="D733" s="21"/>
    </row>
    <row r="734" customHeight="1" spans="3:4">
      <c r="C734" s="20"/>
      <c r="D734" s="21"/>
    </row>
    <row r="735" customHeight="1" spans="3:4">
      <c r="C735" s="20"/>
      <c r="D735" s="21"/>
    </row>
    <row r="736" customHeight="1" spans="3:4">
      <c r="C736" s="20"/>
      <c r="D736" s="21"/>
    </row>
    <row r="737" customHeight="1" spans="3:4">
      <c r="C737" s="20"/>
      <c r="D737" s="21"/>
    </row>
    <row r="738" customHeight="1" spans="3:4">
      <c r="C738" s="20"/>
      <c r="D738" s="21"/>
    </row>
    <row r="739" customHeight="1" spans="3:4">
      <c r="C739" s="20"/>
      <c r="D739" s="21"/>
    </row>
    <row r="740" customHeight="1" spans="3:4">
      <c r="C740" s="20"/>
      <c r="D740" s="21"/>
    </row>
    <row r="741" customHeight="1" spans="3:4">
      <c r="C741" s="20"/>
      <c r="D741" s="21"/>
    </row>
    <row r="742" customHeight="1" spans="3:4">
      <c r="C742" s="20"/>
      <c r="D742" s="21"/>
    </row>
    <row r="743" customHeight="1" spans="3:4">
      <c r="C743" s="20"/>
      <c r="D743" s="21"/>
    </row>
    <row r="744" customHeight="1" spans="3:4">
      <c r="C744" s="20"/>
      <c r="D744" s="21"/>
    </row>
    <row r="745" customHeight="1" spans="3:4">
      <c r="C745" s="20"/>
      <c r="D745" s="21"/>
    </row>
    <row r="746" customHeight="1" spans="3:4">
      <c r="C746" s="20"/>
      <c r="D746" s="21"/>
    </row>
    <row r="747" customHeight="1" spans="3:4">
      <c r="C747" s="20"/>
      <c r="D747" s="21"/>
    </row>
    <row r="748" customHeight="1" spans="3:4">
      <c r="C748" s="20"/>
      <c r="D748" s="21"/>
    </row>
    <row r="749" customHeight="1" spans="3:4">
      <c r="C749" s="20"/>
      <c r="D749" s="21"/>
    </row>
    <row r="750" customHeight="1" spans="3:4">
      <c r="C750" s="20"/>
      <c r="D750" s="21"/>
    </row>
    <row r="751" customHeight="1" spans="3:4">
      <c r="C751" s="20"/>
      <c r="D751" s="21"/>
    </row>
    <row r="752" customHeight="1" spans="3:4">
      <c r="C752" s="20"/>
      <c r="D752" s="21"/>
    </row>
    <row r="753" customHeight="1" spans="3:4">
      <c r="C753" s="20"/>
      <c r="D753" s="21"/>
    </row>
    <row r="754" customHeight="1" spans="3:4">
      <c r="C754" s="20"/>
      <c r="D754" s="21"/>
    </row>
    <row r="755" customHeight="1" spans="3:4">
      <c r="C755" s="20"/>
      <c r="D755" s="21"/>
    </row>
    <row r="756" customHeight="1" spans="3:4">
      <c r="C756" s="20"/>
      <c r="D756" s="21"/>
    </row>
    <row r="757" customHeight="1" spans="3:4">
      <c r="C757" s="20"/>
      <c r="D757" s="21"/>
    </row>
    <row r="758" customHeight="1" spans="3:4">
      <c r="C758" s="20"/>
      <c r="D758" s="21"/>
    </row>
    <row r="759" customHeight="1" spans="3:4">
      <c r="C759" s="20"/>
      <c r="D759" s="21"/>
    </row>
    <row r="760" customHeight="1" spans="3:4">
      <c r="C760" s="20"/>
      <c r="D760" s="21"/>
    </row>
    <row r="761" customHeight="1" spans="3:4">
      <c r="C761" s="20"/>
      <c r="D761" s="21"/>
    </row>
    <row r="762" customHeight="1" spans="3:4">
      <c r="C762" s="20"/>
      <c r="D762" s="21"/>
    </row>
    <row r="763" customHeight="1" spans="3:4">
      <c r="C763" s="20"/>
      <c r="D763" s="21"/>
    </row>
    <row r="764" customHeight="1" spans="3:4">
      <c r="C764" s="20"/>
      <c r="D764" s="21"/>
    </row>
    <row r="765" customHeight="1" spans="3:4">
      <c r="C765" s="20"/>
      <c r="D765" s="21"/>
    </row>
    <row r="766" customHeight="1" spans="3:4">
      <c r="C766" s="20"/>
      <c r="D766" s="21"/>
    </row>
    <row r="767" customHeight="1" spans="3:4">
      <c r="C767" s="20"/>
      <c r="D767" s="21"/>
    </row>
    <row r="768" customHeight="1" spans="3:4">
      <c r="C768" s="20"/>
      <c r="D768" s="21"/>
    </row>
    <row r="769" customHeight="1" spans="3:4">
      <c r="C769" s="20"/>
      <c r="D769" s="21"/>
    </row>
    <row r="770" customHeight="1" spans="3:4">
      <c r="C770" s="20"/>
      <c r="D770" s="21"/>
    </row>
    <row r="771" customHeight="1" spans="3:4">
      <c r="C771" s="20"/>
      <c r="D771" s="21"/>
    </row>
    <row r="772" customHeight="1" spans="3:4">
      <c r="C772" s="20"/>
      <c r="D772" s="21"/>
    </row>
    <row r="773" customHeight="1" spans="3:4">
      <c r="C773" s="20"/>
      <c r="D773" s="21"/>
    </row>
    <row r="774" customHeight="1" spans="3:4">
      <c r="C774" s="20"/>
      <c r="D774" s="21"/>
    </row>
    <row r="775" customHeight="1" spans="3:4">
      <c r="C775" s="20"/>
      <c r="D775" s="21"/>
    </row>
    <row r="776" customHeight="1" spans="3:4">
      <c r="C776" s="20"/>
      <c r="D776" s="21"/>
    </row>
    <row r="777" customHeight="1" spans="3:4">
      <c r="C777" s="20"/>
      <c r="D777" s="21"/>
    </row>
    <row r="778" customHeight="1" spans="3:4">
      <c r="C778" s="20"/>
      <c r="D778" s="21"/>
    </row>
    <row r="779" customHeight="1" spans="3:4">
      <c r="C779" s="20"/>
      <c r="D779" s="21"/>
    </row>
    <row r="780" customHeight="1" spans="3:4">
      <c r="C780" s="20"/>
      <c r="D780" s="21"/>
    </row>
    <row r="781" customHeight="1" spans="3:4">
      <c r="C781" s="20"/>
      <c r="D781" s="21"/>
    </row>
    <row r="782" customHeight="1" spans="3:4">
      <c r="C782" s="20"/>
      <c r="D782" s="21"/>
    </row>
    <row r="783" customHeight="1" spans="3:4">
      <c r="C783" s="20"/>
      <c r="D783" s="21"/>
    </row>
    <row r="784" customHeight="1" spans="3:4">
      <c r="C784" s="20"/>
      <c r="D784" s="21"/>
    </row>
    <row r="785" customHeight="1" spans="3:4">
      <c r="C785" s="20"/>
      <c r="D785" s="21"/>
    </row>
    <row r="786" customHeight="1" spans="3:4">
      <c r="C786" s="20"/>
      <c r="D786" s="21"/>
    </row>
    <row r="787" customHeight="1" spans="3:4">
      <c r="C787" s="20"/>
      <c r="D787" s="21"/>
    </row>
    <row r="788" customHeight="1" spans="3:4">
      <c r="C788" s="20"/>
      <c r="D788" s="21"/>
    </row>
    <row r="789" customHeight="1" spans="3:4">
      <c r="C789" s="20"/>
      <c r="D789" s="21"/>
    </row>
    <row r="790" customHeight="1" spans="3:4">
      <c r="C790" s="20"/>
      <c r="D790" s="21"/>
    </row>
    <row r="791" customHeight="1" spans="3:4">
      <c r="C791" s="20"/>
      <c r="D791" s="21"/>
    </row>
    <row r="792" customHeight="1" spans="3:4">
      <c r="C792" s="20"/>
      <c r="D792" s="21"/>
    </row>
    <row r="793" customHeight="1" spans="3:4">
      <c r="C793" s="20"/>
      <c r="D793" s="21"/>
    </row>
    <row r="794" customHeight="1" spans="3:4">
      <c r="C794" s="20"/>
      <c r="D794" s="21"/>
    </row>
    <row r="795" customHeight="1" spans="3:4">
      <c r="C795" s="20"/>
      <c r="D795" s="21"/>
    </row>
    <row r="796" customHeight="1" spans="3:4">
      <c r="C796" s="20"/>
      <c r="D796" s="21"/>
    </row>
    <row r="797" customHeight="1" spans="3:4">
      <c r="C797" s="20"/>
      <c r="D797" s="21"/>
    </row>
    <row r="798" customHeight="1" spans="3:4">
      <c r="C798" s="20"/>
      <c r="D798" s="21"/>
    </row>
    <row r="799" customHeight="1" spans="3:4">
      <c r="C799" s="20"/>
      <c r="D799" s="21"/>
    </row>
    <row r="800" customHeight="1" spans="3:4">
      <c r="C800" s="20"/>
      <c r="D800" s="21"/>
    </row>
    <row r="801" customHeight="1" spans="3:4">
      <c r="C801" s="20"/>
      <c r="D801" s="21"/>
    </row>
    <row r="802" customHeight="1" spans="3:4">
      <c r="C802" s="20"/>
      <c r="D802" s="21"/>
    </row>
    <row r="803" customHeight="1" spans="3:4">
      <c r="C803" s="20"/>
      <c r="D803" s="21"/>
    </row>
    <row r="804" customHeight="1" spans="3:4">
      <c r="C804" s="20"/>
      <c r="D804" s="21"/>
    </row>
    <row r="805" customHeight="1" spans="3:4">
      <c r="C805" s="20"/>
      <c r="D805" s="21"/>
    </row>
    <row r="806" customHeight="1" spans="3:4">
      <c r="C806" s="20"/>
      <c r="D806" s="21"/>
    </row>
    <row r="807" customHeight="1" spans="3:4">
      <c r="C807" s="20"/>
      <c r="D807" s="21"/>
    </row>
    <row r="808" customHeight="1" spans="3:4">
      <c r="C808" s="20"/>
      <c r="D808" s="21"/>
    </row>
    <row r="809" customHeight="1" spans="3:4">
      <c r="C809" s="20"/>
      <c r="D809" s="21"/>
    </row>
    <row r="810" customHeight="1" spans="3:4">
      <c r="C810" s="20"/>
      <c r="D810" s="21"/>
    </row>
    <row r="811" customHeight="1" spans="3:4">
      <c r="C811" s="20"/>
      <c r="D811" s="21"/>
    </row>
    <row r="812" customHeight="1" spans="3:4">
      <c r="C812" s="20"/>
      <c r="D812" s="21"/>
    </row>
    <row r="813" customHeight="1" spans="3:4">
      <c r="C813" s="20"/>
      <c r="D813" s="21"/>
    </row>
    <row r="814" customHeight="1" spans="3:4">
      <c r="C814" s="20"/>
      <c r="D814" s="21"/>
    </row>
    <row r="815" customHeight="1" spans="3:4">
      <c r="C815" s="20"/>
      <c r="D815" s="21"/>
    </row>
    <row r="816" customHeight="1" spans="3:4">
      <c r="C816" s="20"/>
      <c r="D816" s="21"/>
    </row>
    <row r="817" customHeight="1" spans="3:4">
      <c r="C817" s="20"/>
      <c r="D817" s="21"/>
    </row>
    <row r="818" customHeight="1" spans="3:4">
      <c r="C818" s="20"/>
      <c r="D818" s="21"/>
    </row>
    <row r="819" customHeight="1" spans="3:4">
      <c r="C819" s="20"/>
      <c r="D819" s="21"/>
    </row>
    <row r="820" customHeight="1" spans="3:4">
      <c r="C820" s="20"/>
      <c r="D820" s="21"/>
    </row>
    <row r="821" customHeight="1" spans="3:4">
      <c r="C821" s="20"/>
      <c r="D821" s="21"/>
    </row>
    <row r="822" customHeight="1" spans="3:4">
      <c r="C822" s="20"/>
      <c r="D822" s="21"/>
    </row>
    <row r="823" customHeight="1" spans="3:4">
      <c r="C823" s="20"/>
      <c r="D823" s="21"/>
    </row>
    <row r="824" customHeight="1" spans="3:4">
      <c r="C824" s="20"/>
      <c r="D824" s="21"/>
    </row>
    <row r="825" customHeight="1" spans="3:4">
      <c r="C825" s="20"/>
      <c r="D825" s="21"/>
    </row>
    <row r="826" customHeight="1" spans="3:4">
      <c r="C826" s="20"/>
      <c r="D826" s="21"/>
    </row>
    <row r="827" customHeight="1" spans="3:4">
      <c r="C827" s="20"/>
      <c r="D827" s="21"/>
    </row>
    <row r="828" customHeight="1" spans="3:4">
      <c r="C828" s="20"/>
      <c r="D828" s="21"/>
    </row>
    <row r="829" customHeight="1" spans="3:4">
      <c r="C829" s="20"/>
      <c r="D829" s="21"/>
    </row>
    <row r="830" customHeight="1" spans="3:4">
      <c r="C830" s="20"/>
      <c r="D830" s="21"/>
    </row>
    <row r="831" customHeight="1" spans="3:4">
      <c r="C831" s="20"/>
      <c r="D831" s="21"/>
    </row>
    <row r="832" customHeight="1" spans="3:4">
      <c r="C832" s="20"/>
      <c r="D832" s="21"/>
    </row>
    <row r="833" customHeight="1" spans="3:4">
      <c r="C833" s="20"/>
      <c r="D833" s="21"/>
    </row>
    <row r="834" customHeight="1" spans="3:4">
      <c r="C834" s="20"/>
      <c r="D834" s="21"/>
    </row>
    <row r="835" customHeight="1" spans="3:4">
      <c r="C835" s="20"/>
      <c r="D835" s="21"/>
    </row>
    <row r="836" customHeight="1" spans="3:4">
      <c r="C836" s="20"/>
      <c r="D836" s="21"/>
    </row>
    <row r="837" customHeight="1" spans="3:4">
      <c r="C837" s="20"/>
      <c r="D837" s="21"/>
    </row>
    <row r="838" customHeight="1" spans="3:4">
      <c r="C838" s="20"/>
      <c r="D838" s="21"/>
    </row>
    <row r="839" customHeight="1" spans="3:4">
      <c r="C839" s="20"/>
      <c r="D839" s="21"/>
    </row>
    <row r="840" customHeight="1" spans="3:4">
      <c r="C840" s="20"/>
      <c r="D840" s="21"/>
    </row>
    <row r="841" customHeight="1" spans="3:4">
      <c r="C841" s="20"/>
      <c r="D841" s="21"/>
    </row>
    <row r="842" customHeight="1" spans="3:4">
      <c r="C842" s="20"/>
      <c r="D842" s="21"/>
    </row>
    <row r="843" customHeight="1" spans="3:4">
      <c r="C843" s="20"/>
      <c r="D843" s="21"/>
    </row>
    <row r="844" customHeight="1" spans="3:4">
      <c r="C844" s="20"/>
      <c r="D844" s="21"/>
    </row>
    <row r="845" customHeight="1" spans="3:4">
      <c r="C845" s="20"/>
      <c r="D845" s="21"/>
    </row>
    <row r="846" customHeight="1" spans="3:4">
      <c r="C846" s="20"/>
      <c r="D846" s="21"/>
    </row>
    <row r="847" customHeight="1" spans="3:4">
      <c r="C847" s="20"/>
      <c r="D847" s="21"/>
    </row>
    <row r="848" customHeight="1" spans="3:4">
      <c r="C848" s="20"/>
      <c r="D848" s="21"/>
    </row>
    <row r="849" customHeight="1" spans="3:4">
      <c r="C849" s="20"/>
      <c r="D849" s="21"/>
    </row>
    <row r="850" customHeight="1" spans="3:4">
      <c r="C850" s="20"/>
      <c r="D850" s="21"/>
    </row>
    <row r="851" customHeight="1" spans="3:4">
      <c r="C851" s="20"/>
      <c r="D851" s="21"/>
    </row>
    <row r="852" customHeight="1" spans="3:4">
      <c r="C852" s="20"/>
      <c r="D852" s="21"/>
    </row>
    <row r="853" customHeight="1" spans="3:4">
      <c r="C853" s="20"/>
      <c r="D853" s="21"/>
    </row>
    <row r="854" customHeight="1" spans="3:4">
      <c r="C854" s="20"/>
      <c r="D854" s="21"/>
    </row>
    <row r="855" customHeight="1" spans="3:4">
      <c r="C855" s="20"/>
      <c r="D855" s="21"/>
    </row>
    <row r="856" customHeight="1" spans="3:4">
      <c r="C856" s="20"/>
      <c r="D856" s="21"/>
    </row>
    <row r="857" customHeight="1" spans="3:4">
      <c r="C857" s="20"/>
      <c r="D857" s="21"/>
    </row>
    <row r="858" customHeight="1" spans="3:4">
      <c r="C858" s="20"/>
      <c r="D858" s="21"/>
    </row>
    <row r="859" customHeight="1" spans="3:4">
      <c r="C859" s="20"/>
      <c r="D859" s="21"/>
    </row>
    <row r="860" customHeight="1" spans="3:4">
      <c r="C860" s="20"/>
      <c r="D860" s="21"/>
    </row>
    <row r="861" customHeight="1" spans="3:4">
      <c r="C861" s="20"/>
      <c r="D861" s="21"/>
    </row>
    <row r="862" customHeight="1" spans="3:4">
      <c r="C862" s="20"/>
      <c r="D862" s="21"/>
    </row>
    <row r="863" customHeight="1" spans="3:4">
      <c r="C863" s="20"/>
      <c r="D863" s="21"/>
    </row>
    <row r="864" customHeight="1" spans="3:4">
      <c r="C864" s="20"/>
      <c r="D864" s="21"/>
    </row>
    <row r="865" customHeight="1" spans="3:4">
      <c r="C865" s="20"/>
      <c r="D865" s="21"/>
    </row>
    <row r="866" customHeight="1" spans="3:4">
      <c r="C866" s="20"/>
      <c r="D866" s="21"/>
    </row>
    <row r="867" customHeight="1" spans="3:4">
      <c r="C867" s="20"/>
      <c r="D867" s="21"/>
    </row>
    <row r="868" customHeight="1" spans="3:4">
      <c r="C868" s="20"/>
      <c r="D868" s="21"/>
    </row>
    <row r="869" customHeight="1" spans="3:4">
      <c r="C869" s="20"/>
      <c r="D869" s="21"/>
    </row>
    <row r="870" customHeight="1" spans="3:4">
      <c r="C870" s="20"/>
      <c r="D870" s="21"/>
    </row>
    <row r="871" customHeight="1" spans="3:4">
      <c r="C871" s="20"/>
      <c r="D871" s="21"/>
    </row>
    <row r="872" customHeight="1" spans="3:4">
      <c r="C872" s="20"/>
      <c r="D872" s="21"/>
    </row>
    <row r="873" customHeight="1" spans="3:4">
      <c r="C873" s="20"/>
      <c r="D873" s="21"/>
    </row>
    <row r="874" customHeight="1" spans="3:4">
      <c r="C874" s="20"/>
      <c r="D874" s="21"/>
    </row>
    <row r="875" customHeight="1" spans="3:4">
      <c r="C875" s="20"/>
      <c r="D875" s="21"/>
    </row>
    <row r="876" customHeight="1" spans="3:4">
      <c r="C876" s="20"/>
      <c r="D876" s="21"/>
    </row>
    <row r="877" customHeight="1" spans="3:4">
      <c r="C877" s="20"/>
      <c r="D877" s="21"/>
    </row>
    <row r="878" customHeight="1" spans="3:4">
      <c r="C878" s="20"/>
      <c r="D878" s="21"/>
    </row>
    <row r="879" customHeight="1" spans="3:4">
      <c r="C879" s="20"/>
      <c r="D879" s="21"/>
    </row>
    <row r="880" customHeight="1" spans="3:4">
      <c r="C880" s="20"/>
      <c r="D880" s="21"/>
    </row>
    <row r="881" customHeight="1" spans="3:4">
      <c r="C881" s="20"/>
      <c r="D881" s="21"/>
    </row>
    <row r="882" customHeight="1" spans="3:4">
      <c r="C882" s="20"/>
      <c r="D882" s="21"/>
    </row>
    <row r="883" customHeight="1" spans="3:4">
      <c r="C883" s="20"/>
      <c r="D883" s="21"/>
    </row>
    <row r="884" customHeight="1" spans="3:4">
      <c r="C884" s="20"/>
      <c r="D884" s="21"/>
    </row>
    <row r="885" customHeight="1" spans="3:4">
      <c r="C885" s="20"/>
      <c r="D885" s="21"/>
    </row>
    <row r="886" customHeight="1" spans="3:4">
      <c r="C886" s="20"/>
      <c r="D886" s="21"/>
    </row>
    <row r="887" customHeight="1" spans="3:4">
      <c r="C887" s="20"/>
      <c r="D887" s="21"/>
    </row>
    <row r="888" customHeight="1" spans="3:4">
      <c r="C888" s="20"/>
      <c r="D888" s="21"/>
    </row>
    <row r="889" customHeight="1" spans="3:4">
      <c r="C889" s="20"/>
      <c r="D889" s="21"/>
    </row>
    <row r="890" customHeight="1" spans="3:4">
      <c r="C890" s="20"/>
      <c r="D890" s="21"/>
    </row>
    <row r="891" customHeight="1" spans="3:4">
      <c r="C891" s="20"/>
      <c r="D891" s="21"/>
    </row>
    <row r="892" customHeight="1" spans="3:4">
      <c r="C892" s="20"/>
      <c r="D892" s="21"/>
    </row>
    <row r="893" customHeight="1" spans="3:4">
      <c r="C893" s="20"/>
      <c r="D893" s="21"/>
    </row>
    <row r="894" customHeight="1" spans="3:4">
      <c r="C894" s="20"/>
      <c r="D894" s="21"/>
    </row>
    <row r="895" customHeight="1" spans="3:4">
      <c r="C895" s="20"/>
      <c r="D895" s="21"/>
    </row>
    <row r="896" customHeight="1" spans="3:4">
      <c r="C896" s="20"/>
      <c r="D896" s="21"/>
    </row>
    <row r="897" customHeight="1" spans="3:4">
      <c r="C897" s="20"/>
      <c r="D897" s="21"/>
    </row>
    <row r="898" customHeight="1" spans="3:4">
      <c r="C898" s="20"/>
      <c r="D898" s="21"/>
    </row>
    <row r="899" customHeight="1" spans="3:4">
      <c r="C899" s="20"/>
      <c r="D899" s="21"/>
    </row>
    <row r="900" customHeight="1" spans="3:4">
      <c r="C900" s="20"/>
      <c r="D900" s="21"/>
    </row>
    <row r="901" customHeight="1" spans="3:4">
      <c r="C901" s="20"/>
      <c r="D901" s="21"/>
    </row>
    <row r="902" customHeight="1" spans="3:4">
      <c r="C902" s="20"/>
      <c r="D902" s="21"/>
    </row>
    <row r="903" customHeight="1" spans="3:4">
      <c r="C903" s="20"/>
      <c r="D903" s="21"/>
    </row>
    <row r="904" customHeight="1" spans="3:4">
      <c r="C904" s="20"/>
      <c r="D904" s="21"/>
    </row>
    <row r="905" customHeight="1" spans="3:4">
      <c r="C905" s="20"/>
      <c r="D905" s="21"/>
    </row>
    <row r="906" customHeight="1" spans="3:4">
      <c r="C906" s="20"/>
      <c r="D906" s="21"/>
    </row>
    <row r="907" customHeight="1" spans="3:4">
      <c r="C907" s="20"/>
      <c r="D907" s="21"/>
    </row>
    <row r="908" customHeight="1" spans="3:4">
      <c r="C908" s="20"/>
      <c r="D908" s="21"/>
    </row>
    <row r="909" customHeight="1" spans="3:4">
      <c r="C909" s="20"/>
      <c r="D909" s="21"/>
    </row>
    <row r="910" customHeight="1" spans="3:4">
      <c r="C910" s="20"/>
      <c r="D910" s="21"/>
    </row>
    <row r="911" customHeight="1" spans="3:4">
      <c r="C911" s="20"/>
      <c r="D911" s="21"/>
    </row>
    <row r="912" customHeight="1" spans="3:4">
      <c r="C912" s="20"/>
      <c r="D912" s="21"/>
    </row>
    <row r="913" customHeight="1" spans="3:4">
      <c r="C913" s="20"/>
      <c r="D913" s="21"/>
    </row>
    <row r="914" customHeight="1" spans="3:4">
      <c r="C914" s="20"/>
      <c r="D914" s="21"/>
    </row>
    <row r="915" customHeight="1" spans="3:4">
      <c r="C915" s="20"/>
      <c r="D915" s="21"/>
    </row>
    <row r="916" customHeight="1" spans="3:4">
      <c r="C916" s="20"/>
      <c r="D916" s="21"/>
    </row>
    <row r="917" customHeight="1" spans="3:4">
      <c r="C917" s="20"/>
      <c r="D917" s="21"/>
    </row>
    <row r="918" customHeight="1" spans="3:4">
      <c r="C918" s="20"/>
      <c r="D918" s="21"/>
    </row>
    <row r="919" customHeight="1" spans="3:4">
      <c r="C919" s="20"/>
      <c r="D919" s="21"/>
    </row>
    <row r="920" customHeight="1" spans="3:4">
      <c r="C920" s="20"/>
      <c r="D920" s="21"/>
    </row>
    <row r="921" customHeight="1" spans="3:4">
      <c r="C921" s="20"/>
      <c r="D921" s="21"/>
    </row>
    <row r="922" customHeight="1" spans="3:4">
      <c r="C922" s="20"/>
      <c r="D922" s="21"/>
    </row>
    <row r="923" customHeight="1" spans="3:4">
      <c r="C923" s="20"/>
      <c r="D923" s="21"/>
    </row>
    <row r="924" customHeight="1" spans="3:4">
      <c r="C924" s="20"/>
      <c r="D924" s="21"/>
    </row>
    <row r="925" customHeight="1" spans="3:4">
      <c r="C925" s="20"/>
      <c r="D925" s="21"/>
    </row>
    <row r="926" customHeight="1" spans="3:4">
      <c r="C926" s="20"/>
      <c r="D926" s="21"/>
    </row>
    <row r="927" customHeight="1" spans="3:4">
      <c r="C927" s="20"/>
      <c r="D927" s="21"/>
    </row>
    <row r="928" customHeight="1" spans="3:4">
      <c r="C928" s="20"/>
      <c r="D928" s="21"/>
    </row>
    <row r="929" customHeight="1" spans="3:4">
      <c r="C929" s="20"/>
      <c r="D929" s="21"/>
    </row>
    <row r="930" customHeight="1" spans="3:4">
      <c r="C930" s="20"/>
      <c r="D930" s="21"/>
    </row>
    <row r="931" customHeight="1" spans="3:4">
      <c r="C931" s="20"/>
      <c r="D931" s="21"/>
    </row>
    <row r="932" customHeight="1" spans="3:4">
      <c r="C932" s="20"/>
      <c r="D932" s="21"/>
    </row>
    <row r="933" customHeight="1" spans="3:4">
      <c r="C933" s="20"/>
      <c r="D933" s="21"/>
    </row>
    <row r="934" customHeight="1" spans="3:4">
      <c r="C934" s="20"/>
      <c r="D934" s="21"/>
    </row>
    <row r="935" customHeight="1" spans="3:4">
      <c r="C935" s="20"/>
      <c r="D935" s="21"/>
    </row>
    <row r="936" customHeight="1" spans="3:4">
      <c r="C936" s="20"/>
      <c r="D936" s="21"/>
    </row>
    <row r="937" customHeight="1" spans="3:4">
      <c r="C937" s="20"/>
      <c r="D937" s="21"/>
    </row>
    <row r="938" customHeight="1" spans="3:4">
      <c r="C938" s="20"/>
      <c r="D938" s="21"/>
    </row>
    <row r="939" customHeight="1" spans="3:4">
      <c r="C939" s="20"/>
      <c r="D939" s="21"/>
    </row>
    <row r="940" customHeight="1" spans="3:4">
      <c r="C940" s="20"/>
      <c r="D940" s="21"/>
    </row>
    <row r="941" customHeight="1" spans="3:4">
      <c r="C941" s="20"/>
      <c r="D941" s="21"/>
    </row>
    <row r="942" customHeight="1" spans="3:4">
      <c r="C942" s="20"/>
      <c r="D942" s="21"/>
    </row>
    <row r="943" customHeight="1" spans="3:4">
      <c r="C943" s="20"/>
      <c r="D943" s="21"/>
    </row>
    <row r="944" customHeight="1" spans="3:4">
      <c r="C944" s="20"/>
      <c r="D944" s="21"/>
    </row>
    <row r="945" customHeight="1" spans="3:4">
      <c r="C945" s="20"/>
      <c r="D945" s="21"/>
    </row>
    <row r="946" customHeight="1" spans="3:4">
      <c r="C946" s="20"/>
      <c r="D946" s="21"/>
    </row>
    <row r="947" customHeight="1" spans="3:4">
      <c r="C947" s="20"/>
      <c r="D947" s="21"/>
    </row>
    <row r="948" customHeight="1" spans="3:4">
      <c r="C948" s="20"/>
      <c r="D948" s="21"/>
    </row>
    <row r="949" customHeight="1" spans="3:4">
      <c r="C949" s="20"/>
      <c r="D949" s="21"/>
    </row>
    <row r="950" customHeight="1" spans="3:4">
      <c r="C950" s="20"/>
      <c r="D950" s="21"/>
    </row>
    <row r="951" customHeight="1" spans="3:4">
      <c r="C951" s="20"/>
      <c r="D951" s="21"/>
    </row>
    <row r="952" customHeight="1" spans="3:4">
      <c r="C952" s="20"/>
      <c r="D952" s="21"/>
    </row>
    <row r="953" customHeight="1" spans="3:4">
      <c r="C953" s="20"/>
      <c r="D953" s="21"/>
    </row>
    <row r="954" customHeight="1" spans="3:4">
      <c r="C954" s="20"/>
      <c r="D954" s="21"/>
    </row>
    <row r="955" customHeight="1" spans="3:4">
      <c r="C955" s="20"/>
      <c r="D955" s="21"/>
    </row>
    <row r="956" customHeight="1" spans="3:4">
      <c r="C956" s="20"/>
      <c r="D956" s="21"/>
    </row>
    <row r="957" customHeight="1" spans="3:4">
      <c r="C957" s="20"/>
      <c r="D957" s="21"/>
    </row>
    <row r="958" customHeight="1" spans="3:4">
      <c r="C958" s="20"/>
      <c r="D958" s="21"/>
    </row>
    <row r="959" customHeight="1" spans="3:4">
      <c r="C959" s="20"/>
      <c r="D959" s="21"/>
    </row>
    <row r="960" customHeight="1" spans="3:4">
      <c r="C960" s="20"/>
      <c r="D960" s="21"/>
    </row>
    <row r="961" customHeight="1" spans="3:4">
      <c r="C961" s="20"/>
      <c r="D961" s="21"/>
    </row>
    <row r="962" customHeight="1" spans="3:4">
      <c r="C962" s="20"/>
      <c r="D962" s="21"/>
    </row>
    <row r="963" customHeight="1" spans="3:4">
      <c r="C963" s="20"/>
      <c r="D963" s="21"/>
    </row>
    <row r="964" customHeight="1" spans="3:4">
      <c r="C964" s="20"/>
      <c r="D964" s="21"/>
    </row>
    <row r="965" customHeight="1" spans="3:4">
      <c r="C965" s="20"/>
      <c r="D965" s="21"/>
    </row>
    <row r="966" customHeight="1" spans="3:4">
      <c r="C966" s="20"/>
      <c r="D966" s="21"/>
    </row>
    <row r="967" customHeight="1" spans="3:4">
      <c r="C967" s="20"/>
      <c r="D967" s="21"/>
    </row>
    <row r="968" customHeight="1" spans="3:4">
      <c r="C968" s="20"/>
      <c r="D968" s="21"/>
    </row>
    <row r="969" customHeight="1" spans="3:4">
      <c r="C969" s="20"/>
      <c r="D969" s="21"/>
    </row>
    <row r="970" customHeight="1" spans="3:4">
      <c r="C970" s="20"/>
      <c r="D970" s="21"/>
    </row>
    <row r="971" customHeight="1" spans="3:4">
      <c r="C971" s="20"/>
      <c r="D971" s="21"/>
    </row>
    <row r="972" customHeight="1" spans="3:4">
      <c r="C972" s="20"/>
      <c r="D972" s="21"/>
    </row>
    <row r="973" customHeight="1" spans="3:4">
      <c r="C973" s="20"/>
      <c r="D973" s="21"/>
    </row>
    <row r="974" customHeight="1" spans="3:4">
      <c r="C974" s="20"/>
      <c r="D974" s="21"/>
    </row>
    <row r="975" customHeight="1" spans="3:4">
      <c r="C975" s="20"/>
      <c r="D975" s="21"/>
    </row>
    <row r="976" customHeight="1" spans="3:4">
      <c r="C976" s="20"/>
      <c r="D976" s="21"/>
    </row>
    <row r="977" customHeight="1" spans="3:4">
      <c r="C977" s="20"/>
      <c r="D977" s="21"/>
    </row>
    <row r="978" customHeight="1" spans="3:4">
      <c r="C978" s="20"/>
      <c r="D978" s="21"/>
    </row>
    <row r="979" customHeight="1" spans="3:4">
      <c r="C979" s="20"/>
      <c r="D979" s="21"/>
    </row>
    <row r="980" customHeight="1" spans="3:4">
      <c r="C980" s="20"/>
      <c r="D980" s="21"/>
    </row>
    <row r="981" customHeight="1" spans="3:4">
      <c r="C981" s="20"/>
      <c r="D981" s="21"/>
    </row>
    <row r="982" customHeight="1" spans="3:4">
      <c r="C982" s="20"/>
      <c r="D982" s="21"/>
    </row>
    <row r="983" customHeight="1" spans="3:4">
      <c r="C983" s="20"/>
      <c r="D983" s="21"/>
    </row>
    <row r="984" customHeight="1" spans="3:4">
      <c r="C984" s="20"/>
      <c r="D984" s="21"/>
    </row>
    <row r="985" customHeight="1" spans="3:4">
      <c r="C985" s="20"/>
      <c r="D985" s="21"/>
    </row>
    <row r="986" customHeight="1" spans="3:4">
      <c r="C986" s="20"/>
      <c r="D986" s="21"/>
    </row>
    <row r="987" customHeight="1" spans="3:4">
      <c r="C987" s="20"/>
      <c r="D987" s="21"/>
    </row>
    <row r="988" customHeight="1" spans="3:4">
      <c r="C988" s="20"/>
      <c r="D988" s="21"/>
    </row>
    <row r="989" customHeight="1" spans="3:4">
      <c r="C989" s="20"/>
      <c r="D989" s="21"/>
    </row>
    <row r="990" customHeight="1" spans="3:4">
      <c r="C990" s="20"/>
      <c r="D990" s="21"/>
    </row>
    <row r="991" customHeight="1" spans="3:4">
      <c r="C991" s="20"/>
      <c r="D991" s="21"/>
    </row>
    <row r="992" customHeight="1" spans="3:4">
      <c r="C992" s="20"/>
      <c r="D992" s="21"/>
    </row>
    <row r="993" customHeight="1" spans="3:4">
      <c r="C993" s="20"/>
      <c r="D993" s="21"/>
    </row>
    <row r="994" customHeight="1" spans="3:4">
      <c r="C994" s="20"/>
      <c r="D994" s="21"/>
    </row>
    <row r="995" customHeight="1" spans="3:4">
      <c r="C995" s="20"/>
      <c r="D995" s="21"/>
    </row>
    <row r="996" customHeight="1" spans="3:4">
      <c r="C996" s="20"/>
      <c r="D996" s="21"/>
    </row>
    <row r="997" customHeight="1" spans="3:4">
      <c r="C997" s="20"/>
      <c r="D997" s="21"/>
    </row>
    <row r="998" customHeight="1" spans="3:4">
      <c r="C998" s="20"/>
      <c r="D998" s="21"/>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2:E4"/>
  <sheetViews>
    <sheetView workbookViewId="0">
      <selection activeCell="G3" sqref="G3"/>
    </sheetView>
  </sheetViews>
  <sheetFormatPr defaultColWidth="12.6285714285714" defaultRowHeight="15.75" customHeight="1" outlineLevelRow="3" outlineLevelCol="4"/>
  <cols>
    <col min="2" max="2" width="53.8761904761905" customWidth="1"/>
    <col min="3" max="4" width="12.6285714285714" style="1"/>
  </cols>
  <sheetData>
    <row r="2" customHeight="1" spans="1:4">
      <c r="A2" s="2" t="s">
        <v>350</v>
      </c>
      <c r="B2" s="2" t="s">
        <v>351</v>
      </c>
      <c r="C2" s="3">
        <v>5000</v>
      </c>
      <c r="D2" s="4">
        <f>5000-1000-1000-1000</f>
        <v>2000</v>
      </c>
    </row>
    <row r="4" customHeight="1" spans="1:5">
      <c r="A4" s="5" t="s">
        <v>150</v>
      </c>
      <c r="B4" s="5" t="s">
        <v>352</v>
      </c>
      <c r="C4" s="6">
        <v>10880</v>
      </c>
      <c r="D4" s="7">
        <v>10880</v>
      </c>
      <c r="E4" t="s">
        <v>353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STARPORT</vt:lpstr>
      <vt:lpstr>ZOUP</vt:lpstr>
      <vt:lpstr>BUILDMART SHIPPING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2024-08-03T09:00:00Z</dcterms:created>
  <dcterms:modified xsi:type="dcterms:W3CDTF">2024-10-05T02:57:39Z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97B5E690E8014908B7A6828BCCC6406B_12</vt:lpwstr>
  </property>
  <property fmtid="{D5CDD505-2E9C-101B-9397-08002B2CF9AE}" pid="3" name="KSOProductBuildVer">
    <vt:lpwstr>1033-12.2.0.18283</vt:lpwstr>
  </property>
</Properties>
</file>