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STARPORT" sheetId="1" r:id="rId1"/>
    <sheet name="ZOUP" sheetId="2" r:id="rId2"/>
    <sheet name="BUILDMART SHI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<sst xmlns="http://schemas.openxmlformats.org/spreadsheetml/2006/main" count="434" uniqueCount="335">
  <si>
    <t>v</t>
  </si>
  <si>
    <t>CHARGES AND ADVANCES</t>
  </si>
  <si>
    <t>TOTAL</t>
  </si>
  <si>
    <t>BALANCE DUE</t>
  </si>
  <si>
    <t>04.30.20</t>
  </si>
  <si>
    <r>
      <rPr>
        <sz val="11"/>
        <color rgb="FF000000"/>
        <rFont val="Calibri"/>
        <charset val="134"/>
      </rPr>
      <t xml:space="preserve">Globe Charges of </t>
    </r>
    <r>
      <rPr>
        <b/>
        <sz val="11"/>
        <color rgb="FF000000"/>
        <rFont val="Calibri"/>
        <charset val="134"/>
      </rPr>
      <t>Jeliboy Dabalos</t>
    </r>
    <r>
      <rPr>
        <sz val="11"/>
        <color rgb="FF000000"/>
        <rFont val="Calibri"/>
        <charset val="134"/>
      </rPr>
      <t xml:space="preserve"> for (03/13-04/12/20) acct#1008497584-Mob.09175107451Bill#58</t>
    </r>
  </si>
  <si>
    <t>07.02.20</t>
  </si>
  <si>
    <r>
      <rPr>
        <sz val="11"/>
        <color rgb="FF000000"/>
        <rFont val="Calibri"/>
        <charset val="134"/>
      </rPr>
      <t>Globe Charges for (05/13-0612/20) acct#1008497584-Mob.09175107451Bill#65-</t>
    </r>
    <r>
      <rPr>
        <b/>
        <sz val="11"/>
        <color rgb="FF000000"/>
        <rFont val="Calibri"/>
        <charset val="134"/>
      </rPr>
      <t>Jeliboy Dabalos</t>
    </r>
  </si>
  <si>
    <t>10.13.20</t>
  </si>
  <si>
    <r>
      <rPr>
        <sz val="11"/>
        <color rgb="FF000000"/>
        <rFont val="Calibri"/>
        <charset val="134"/>
      </rPr>
      <t xml:space="preserve">Salary of </t>
    </r>
    <r>
      <rPr>
        <b/>
        <sz val="11"/>
        <color rgb="FF000000"/>
        <rFont val="Calibri"/>
        <charset val="134"/>
      </rPr>
      <t>Timothy James Syquiatco</t>
    </r>
    <r>
      <rPr>
        <sz val="11"/>
        <color rgb="FF000000"/>
        <rFont val="Calibri"/>
        <charset val="134"/>
      </rPr>
      <t xml:space="preserve"> for the month of Oct.1-15 2020 Based On Purchase Orders 317.</t>
    </r>
  </si>
  <si>
    <t>11.26.20</t>
  </si>
  <si>
    <r>
      <rPr>
        <sz val="11"/>
        <color rgb="FF000000"/>
        <rFont val="Calibri"/>
        <charset val="134"/>
      </rPr>
      <t xml:space="preserve">Gov't contribution of </t>
    </r>
    <r>
      <rPr>
        <b/>
        <sz val="11"/>
        <color rgb="FF000000"/>
        <rFont val="Calibri"/>
        <charset val="134"/>
      </rPr>
      <t xml:space="preserve"> Timothy James Syquiatco</t>
    </r>
  </si>
  <si>
    <t>11.10.21</t>
  </si>
  <si>
    <r>
      <rPr>
        <sz val="11"/>
        <color rgb="FF000000"/>
        <rFont val="Calibri"/>
        <charset val="134"/>
      </rPr>
      <t xml:space="preserve">Rental of  </t>
    </r>
    <r>
      <rPr>
        <b/>
        <sz val="11"/>
        <color rgb="FF000000"/>
        <rFont val="Calibri"/>
        <charset val="134"/>
      </rPr>
      <t>John Hyle Priete</t>
    </r>
    <r>
      <rPr>
        <sz val="11"/>
        <color rgb="FF000000"/>
        <rFont val="Calibri"/>
        <charset val="134"/>
      </rPr>
      <t xml:space="preserve"> from Aug. 06 to Nov. 05, 2021 West Crame Boarding House</t>
    </r>
  </si>
  <si>
    <t>03.16.22</t>
  </si>
  <si>
    <r>
      <rPr>
        <sz val="11"/>
        <color rgb="FF000000"/>
        <rFont val="Calibri"/>
        <charset val="134"/>
      </rPr>
      <t xml:space="preserve">Last Salary of </t>
    </r>
    <r>
      <rPr>
        <b/>
        <sz val="11"/>
        <color rgb="FF000000"/>
        <rFont val="Calibri"/>
        <charset val="134"/>
      </rPr>
      <t>John Hyle Priete</t>
    </r>
    <r>
      <rPr>
        <sz val="11"/>
        <color rgb="FF000000"/>
        <rFont val="Calibri"/>
        <charset val="134"/>
      </rPr>
      <t xml:space="preserve"> Based On Purchase Orders 1481.</t>
    </r>
  </si>
  <si>
    <t>11.30.21</t>
  </si>
  <si>
    <r>
      <rPr>
        <sz val="11"/>
        <color rgb="FF000000"/>
        <rFont val="Calibri"/>
        <charset val="134"/>
      </rPr>
      <t>Globe Charges for (10/16/21-11/15/21) acct#1106244265-Mob.09178337118 Bill#06-</t>
    </r>
    <r>
      <rPr>
        <b/>
        <sz val="11"/>
        <color rgb="FF000000"/>
        <rFont val="Calibri"/>
        <charset val="134"/>
      </rPr>
      <t>Ferdinand Veruna</t>
    </r>
  </si>
  <si>
    <t>12.31.21</t>
  </si>
  <si>
    <r>
      <rPr>
        <sz val="11"/>
        <color rgb="FF000000"/>
        <rFont val="Calibri"/>
        <charset val="134"/>
      </rPr>
      <t>Globe Charges for (11/16/21-12/15/21) acct#1106244265-Mob.09178337118 Bill#07-</t>
    </r>
    <r>
      <rPr>
        <b/>
        <sz val="11"/>
        <color rgb="FF000000"/>
        <rFont val="Calibri"/>
        <charset val="134"/>
      </rPr>
      <t>Ferdinand Veruna</t>
    </r>
  </si>
  <si>
    <t>01.31.22</t>
  </si>
  <si>
    <r>
      <rPr>
        <sz val="11"/>
        <color rgb="FF000000"/>
        <rFont val="Calibri"/>
        <charset val="134"/>
      </rPr>
      <t>Globe Charges for (12/16/21-01/15/22) acct#1106244265-Mob.09178337118 Bill#08-</t>
    </r>
    <r>
      <rPr>
        <b/>
        <sz val="11"/>
        <color rgb="FF000000"/>
        <rFont val="Calibri"/>
        <charset val="134"/>
      </rPr>
      <t>Ferdinand Veruna</t>
    </r>
  </si>
  <si>
    <t>06.09.22</t>
  </si>
  <si>
    <r>
      <rPr>
        <sz val="11"/>
        <color rgb="FF000000"/>
        <rFont val="Calibri"/>
        <charset val="134"/>
      </rPr>
      <t xml:space="preserve">Globe charges excess usage of </t>
    </r>
    <r>
      <rPr>
        <b/>
        <sz val="11"/>
        <color rgb="FF000000"/>
        <rFont val="Calibri"/>
        <charset val="134"/>
      </rPr>
      <t>Ferdinand Veruna</t>
    </r>
    <r>
      <rPr>
        <sz val="11"/>
        <color rgb="FF000000"/>
        <rFont val="Calibri"/>
        <charset val="134"/>
      </rPr>
      <t xml:space="preserve"> acct#1106244265 mobile#09178337118(April 16 to May 15, 2022)</t>
    </r>
  </si>
  <si>
    <t>07.14.22</t>
  </si>
  <si>
    <t>Globe charges of Ferdinand Veruna for the period(05/15-06/15,2022) acct#1106244265</t>
  </si>
  <si>
    <t>09.02.22</t>
  </si>
  <si>
    <t>Globe Charges(7/16-8/15/22) mobile # 09177136076 account#1127362593 Bill#3- Ferdinand Veruna</t>
  </si>
  <si>
    <t>10.03.22</t>
  </si>
  <si>
    <t>Globe Charges to Ferdinand Veruna(8/16-9/15/22) mobile# 09177136076 account#1127362593</t>
  </si>
  <si>
    <t>10.12.22</t>
  </si>
  <si>
    <t>charge to FERDINAND VERUNA the company phone (note: damage item, personally mishandle REDMI 11S )</t>
  </si>
  <si>
    <t>10.20.22</t>
  </si>
  <si>
    <t>cash advance of FERDINAND VERUNA w/ 3% interest per month NOTE: 2, 500 per cut off</t>
  </si>
  <si>
    <t>11.30.22</t>
  </si>
  <si>
    <t>Globe charges (10/16/22-11/15/22) mobile#09177136076 account#1127362593 Bill#6-Ferdinand Veruna</t>
  </si>
  <si>
    <t>12.16.22</t>
  </si>
  <si>
    <t>PV2203 Allowance of Ferdinand Veruna for Tacloban</t>
  </si>
  <si>
    <t>01.06.23</t>
  </si>
  <si>
    <t>Globe charges tel#09177136076 account#1127362593 Bill#7-Ferdinand Veruna</t>
  </si>
  <si>
    <t>01.28.23</t>
  </si>
  <si>
    <t>cash advance of Ferdinand Veruna P3,000</t>
  </si>
  <si>
    <t>01.31.23</t>
  </si>
  <si>
    <t>Globe Charge (12/16/22-01/15/23) mobile#09177136076 account#1127362593 Bill#8-Ferdinand Veruna</t>
  </si>
  <si>
    <t>02.21.23</t>
  </si>
  <si>
    <t>Globe charges (01/06/23-02/05/23) mobile#09176339051 account#1125328193 bill#11- Fernan Veruna</t>
  </si>
  <si>
    <t>03.31.23</t>
  </si>
  <si>
    <t>Globe Charge (02/16/23-03/15/23) mobile # 09177136076 account#1127362593 Bill#10-Ferdinand Veruna</t>
  </si>
  <si>
    <t>05.20.22</t>
  </si>
  <si>
    <r>
      <rPr>
        <sz val="11"/>
        <color rgb="FFFF0000"/>
        <rFont val="Calibri"/>
        <charset val="134"/>
      </rPr>
      <t xml:space="preserve">Charge to commission of </t>
    </r>
    <r>
      <rPr>
        <b/>
        <sz val="11"/>
        <color rgb="FFFF0000"/>
        <rFont val="Calibri"/>
        <charset val="134"/>
      </rPr>
      <t>Glenda Carmona</t>
    </r>
    <r>
      <rPr>
        <sz val="11"/>
        <color rgb="FFFF0000"/>
        <rFont val="Calibri"/>
        <charset val="134"/>
      </rPr>
      <t xml:space="preserve"> due to NO EDSR Last May 19, 2022</t>
    </r>
  </si>
  <si>
    <t>07.04.23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</si>
  <si>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(05/16/23-06/15/23) mobile #09178337487account#1106244230Bill#25</t>
    </r>
  </si>
  <si>
    <t>09.01.23</t>
  </si>
  <si>
    <r>
      <rPr>
        <sz val="11"/>
        <color rgb="FF000000"/>
        <rFont val="Calibri"/>
        <charset val="134"/>
      </rPr>
      <t xml:space="preserve">Globe charges of </t>
    </r>
    <r>
      <rPr>
        <b/>
        <sz val="11"/>
        <color rgb="FF000000"/>
        <rFont val="Calibri"/>
        <charset val="134"/>
      </rPr>
      <t xml:space="preserve">Glenda Carmona </t>
    </r>
    <r>
      <rPr>
        <sz val="11"/>
        <color rgb="FF000000"/>
        <rFont val="Calibri"/>
        <charset val="134"/>
      </rPr>
      <t xml:space="preserve"> (07/16/23-08/15/23) mobile #09178337487account#1106244230Bill#27 (1,302.52 x 2)</t>
    </r>
  </si>
  <si>
    <t>09.13.23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</si>
  <si>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due tp trucking rate under PO#34927 instead of 35/bag for 2nd drop address</t>
    </r>
  </si>
  <si>
    <t>10.02.23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</si>
  <si>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for DR3157-2 for 180 bags Republic Cement @200/bag with interest amounting P 37,044 Note: divided by 4 (Jayson,Renee,Nino)</t>
    </r>
  </si>
  <si>
    <t>10.03.23</t>
  </si>
  <si>
    <r>
      <rPr>
        <sz val="11"/>
        <color rgb="FF000000"/>
        <rFont val="Calibri"/>
        <charset val="134"/>
      </rPr>
      <t xml:space="preserve">To charge </t>
    </r>
    <r>
      <rPr>
        <b/>
        <sz val="11"/>
        <color rgb="FF000000"/>
        <rFont val="Calibri"/>
        <charset val="134"/>
      </rPr>
      <t>Glenda Carmona</t>
    </r>
    <r>
      <rPr>
        <sz val="11"/>
        <color rgb="FF000000"/>
        <rFont val="Calibri"/>
        <charset val="134"/>
      </rPr>
      <t xml:space="preserve"> the rate of Dumduma Hardware 14/bag</t>
    </r>
  </si>
  <si>
    <t>11.10.23</t>
  </si>
  <si>
    <r>
      <rPr>
        <sz val="11"/>
        <color rgb="FF000000"/>
        <rFont val="Calibri"/>
        <charset val="134"/>
      </rPr>
      <t xml:space="preserve">Charge to Incentives of </t>
    </r>
    <r>
      <rPr>
        <b/>
        <sz val="11"/>
        <color rgb="FF000000"/>
        <rFont val="Calibri"/>
        <charset val="134"/>
      </rPr>
      <t>Glenda Carmona</t>
    </r>
    <r>
      <rPr>
        <sz val="11"/>
        <color rgb="FF000000"/>
        <rFont val="Calibri"/>
        <charset val="134"/>
      </rPr>
      <t xml:space="preserve"> nagkamali ng rate</t>
    </r>
  </si>
  <si>
    <t>12.04.23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</si>
  <si>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(10.16.23-11.15.23)</t>
    </r>
  </si>
  <si>
    <t>01.05.24</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</si>
  <si>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(11/116/23-12/15/23 )mobile#09178337487account#1106244230Bill#31- Glenda</t>
    </r>
  </si>
  <si>
    <t>02.24.24</t>
  </si>
  <si>
    <t>To charge interest payment of JAJ Enterprises to Jefferson Galarido due to he commit 60 days to customer whole credit limit is still for approval and lay on the table yet in ManCom and not yet approved</t>
  </si>
  <si>
    <t>02.05.24</t>
  </si>
  <si>
    <r>
      <rPr>
        <sz val="11"/>
        <color rgb="FF000000"/>
        <rFont val="Calibri"/>
        <charset val="134"/>
      </rPr>
      <t>Globe chargeTel.consumption (12/16/23-01/15/24mobile#09178337487account#1106244230Bill#32-</t>
    </r>
    <r>
      <rPr>
        <b/>
        <sz val="11"/>
        <color rgb="FF000000"/>
        <rFont val="Calibri"/>
        <charset val="134"/>
      </rPr>
      <t>Glenda</t>
    </r>
  </si>
  <si>
    <t>06.05.24</t>
  </si>
  <si>
    <t>Browsing ChargeTel.consumption (04/16/24-05/15/24) mobile#09178337487account#1106244230Bill#36-Glenda</t>
  </si>
  <si>
    <t>07.06.24</t>
  </si>
  <si>
    <t>Browsing ChargeTel.consumption (05/16/24-06/15/24) mobile#09178337487account#1106244230Bill#37-Glenda</t>
  </si>
  <si>
    <t>8.5.24</t>
  </si>
  <si>
    <r>
      <rPr>
        <sz val="11"/>
        <color rgb="FF000000"/>
        <rFont val="Calibri"/>
        <charset val="134"/>
      </rPr>
      <t xml:space="preserve">Charge to Jestoni Rellona and </t>
    </r>
    <r>
      <rPr>
        <b/>
        <sz val="11"/>
        <color rgb="FF000000"/>
        <rFont val="Calibri"/>
        <charset val="134"/>
      </rPr>
      <t>Glenda Carmona</t>
    </r>
    <r>
      <rPr>
        <sz val="11"/>
        <color rgb="FF000000"/>
        <rFont val="Calibri"/>
        <charset val="134"/>
      </rPr>
      <t xml:space="preserve"> due to late e-PR Charge to bonuses and incentives under e-PR-3005SC, e-PR-3014SC, e-PR-3037SC, e-PR-3067SC, e-PR-3081SC - 5,200.00/2 = 2,600.00 each</t>
    </r>
  </si>
  <si>
    <t>Browsing ChargeTel.consumption (06/16/24-07/15/24) mobile#09178337487account#1106244230Bill#38-Glenda</t>
  </si>
  <si>
    <r>
      <rPr>
        <sz val="11"/>
        <color rgb="FF000000"/>
        <rFont val="Calibri"/>
        <charset val="134"/>
      </rPr>
      <t xml:space="preserve">Charge to </t>
    </r>
    <r>
      <rPr>
        <b/>
        <sz val="11"/>
        <color rgb="FF000000"/>
        <rFont val="Calibri"/>
        <charset val="134"/>
      </rPr>
      <t>Nino Malejana</t>
    </r>
    <r>
      <rPr>
        <sz val="11"/>
        <color rgb="FF000000"/>
        <rFont val="Calibri"/>
        <charset val="134"/>
      </rPr>
      <t xml:space="preserve"> for DR3157-2 for 180 bags Republic Cement @200/bag with interest amounting P 37,044 Note: divided by 4 (Jayson,Renee,Glenda)</t>
    </r>
  </si>
  <si>
    <t>09.03.22</t>
  </si>
  <si>
    <r>
      <rPr>
        <sz val="11"/>
        <color rgb="FF000000"/>
        <rFont val="Calibri"/>
        <charset val="134"/>
      </rPr>
      <t xml:space="preserve">Advances of </t>
    </r>
    <r>
      <rPr>
        <b/>
        <sz val="11"/>
        <color rgb="FF000000"/>
        <rFont val="Calibri"/>
        <charset val="134"/>
      </rPr>
      <t>Januar Decano</t>
    </r>
    <r>
      <rPr>
        <sz val="11"/>
        <color rgb="FF000000"/>
        <rFont val="Calibri"/>
        <charset val="134"/>
      </rPr>
      <t xml:space="preserve"> plane ticket from Bohol-Manila 08/19/2022</t>
    </r>
  </si>
  <si>
    <t>09.12.22</t>
  </si>
  <si>
    <t>to charge plane ticket of JANUAR DECANO to his payroll salary "NO SHOW"</t>
  </si>
  <si>
    <t>interest 3% of cash advances 3k- JANUAR DECANO</t>
  </si>
  <si>
    <t>09.28.22</t>
  </si>
  <si>
    <r>
      <rPr>
        <sz val="11"/>
        <color rgb="FF000000"/>
        <rFont val="Calibri"/>
        <charset val="134"/>
      </rPr>
      <t xml:space="preserve">Plane Ticket of </t>
    </r>
    <r>
      <rPr>
        <b/>
        <sz val="11"/>
        <color rgb="FF000000"/>
        <rFont val="Calibri"/>
        <charset val="134"/>
      </rPr>
      <t>June Mark Datahan</t>
    </r>
    <r>
      <rPr>
        <sz val="11"/>
        <color rgb="FF000000"/>
        <rFont val="Calibri"/>
        <charset val="134"/>
      </rPr>
      <t xml:space="preserve"> ref#OYCQ3L (BOHOL-MNL)</t>
    </r>
  </si>
  <si>
    <r>
      <rPr>
        <sz val="11"/>
        <color rgb="FF000000"/>
        <rFont val="Calibri"/>
        <charset val="134"/>
      </rPr>
      <t>Globe charges tel#09178337491 account#1106244249 Bill#19-</t>
    </r>
    <r>
      <rPr>
        <b/>
        <sz val="11"/>
        <color rgb="FF000000"/>
        <rFont val="Calibri"/>
        <charset val="134"/>
      </rPr>
      <t>Jefferson Galarido</t>
    </r>
  </si>
  <si>
    <r>
      <rPr>
        <sz val="11"/>
        <color rgb="FF000000"/>
        <rFont val="Calibri"/>
        <charset val="134"/>
      </rPr>
      <t>Globe Charge (12/16/22-01/15/23) mobile#09178337491 account#1106244249 Bill#20-</t>
    </r>
    <r>
      <rPr>
        <b/>
        <sz val="11"/>
        <color rgb="FF000000"/>
        <rFont val="Calibri"/>
        <charset val="134"/>
      </rPr>
      <t>Jefferson Galarido</t>
    </r>
  </si>
  <si>
    <t>05.02.23</t>
  </si>
  <si>
    <r>
      <rPr>
        <sz val="11"/>
        <color rgb="FF000000"/>
        <rFont val="Calibri"/>
        <charset val="134"/>
      </rPr>
      <t>Globe Charges (03/16/23-04/15/23) mobile # 09178337491 account#1106244249 Bill#23-</t>
    </r>
    <r>
      <rPr>
        <b/>
        <sz val="11"/>
        <color rgb="FF000000"/>
        <rFont val="Calibri"/>
        <charset val="134"/>
      </rPr>
      <t>Jefferson Galarido</t>
    </r>
  </si>
  <si>
    <t>05.31.23</t>
  </si>
  <si>
    <r>
      <rPr>
        <sz val="11"/>
        <color rgb="FF000000"/>
        <rFont val="Calibri"/>
        <charset val="134"/>
      </rPr>
      <t>Globe Charges (04/16/23-05/15/23) mobile #09178337491 account#1106244249 Bill#24-</t>
    </r>
    <r>
      <rPr>
        <b/>
        <sz val="11"/>
        <color rgb="FF000000"/>
        <rFont val="Calibri"/>
        <charset val="134"/>
      </rPr>
      <t>Jefferson Galarido</t>
    </r>
  </si>
  <si>
    <t>08.10.21</t>
  </si>
  <si>
    <r>
      <rPr>
        <sz val="11"/>
        <color rgb="FFFF0000"/>
        <rFont val="Calibri"/>
        <charset val="134"/>
      </rPr>
      <t xml:space="preserve">Advances of </t>
    </r>
    <r>
      <rPr>
        <b/>
        <sz val="11"/>
        <color rgb="FFFF0000"/>
        <rFont val="Calibri"/>
        <charset val="134"/>
      </rPr>
      <t xml:space="preserve">Jefferson Galarido </t>
    </r>
    <r>
      <rPr>
        <sz val="11"/>
        <color rgb="FFFF0000"/>
        <rFont val="Calibri"/>
        <charset val="134"/>
      </rPr>
      <t>payment for Yamaha</t>
    </r>
  </si>
  <si>
    <t>paid na (deposited by Jefferson - PNB Top Armada) 04/02/24</t>
  </si>
  <si>
    <r>
      <rPr>
        <sz val="11"/>
        <color rgb="FF000000"/>
        <rFont val="Calibri"/>
        <charset val="134"/>
      </rPr>
      <t xml:space="preserve">Globe Charges to </t>
    </r>
    <r>
      <rPr>
        <b/>
        <sz val="11"/>
        <color rgb="FF000000"/>
        <rFont val="Calibri"/>
        <charset val="134"/>
      </rPr>
      <t>Jefferson Galarido</t>
    </r>
    <r>
      <rPr>
        <sz val="11"/>
        <color rgb="FF000000"/>
        <rFont val="Calibri"/>
        <charset val="134"/>
      </rPr>
      <t xml:space="preserve"> (10.16.23-11.15.23)</t>
    </r>
  </si>
  <si>
    <r>
      <rPr>
        <sz val="11"/>
        <color rgb="FF000000"/>
        <rFont val="Calibri"/>
        <charset val="134"/>
      </rPr>
      <t>Globe Charges (12/16/23-01/15/24) mobile #09178337491 account#1106244249 Bill#32-</t>
    </r>
    <r>
      <rPr>
        <b/>
        <sz val="11"/>
        <color rgb="FF000000"/>
        <rFont val="Calibri"/>
        <charset val="134"/>
      </rPr>
      <t>Jefferson Galarido</t>
    </r>
  </si>
  <si>
    <t>05.07.24</t>
  </si>
  <si>
    <t>Browsing Charges Tel.consumption (03/16/24-04/15/24) mobile#09178337491account#1106244249Bill#35-Jefferson</t>
  </si>
  <si>
    <t>Browsing Charges Tel.consumption (04/16/24-05/15/24) mobile#09178337491account#1106244249Bill#36-Jefferson</t>
  </si>
  <si>
    <t>07.03.24</t>
  </si>
  <si>
    <t>Charge to Jefferson order of STY Hardware sjm 2209 due to wrong amount input per bag cement</t>
  </si>
  <si>
    <t>Browsing Charges Tel.consumption (05/16/24-06/15/24) mobile#09178337491account#1106244249Bill#37-Jefferson</t>
  </si>
  <si>
    <r>
      <rPr>
        <sz val="11"/>
        <color rgb="FF000000"/>
        <rFont val="Calibri"/>
        <charset val="134"/>
      </rPr>
      <t xml:space="preserve">Globe charges (10/16/22-11/15/22) mobile#09176350617 account#1129388301 Bill#5- </t>
    </r>
    <r>
      <rPr>
        <b/>
        <sz val="11"/>
        <color rgb="FF000000"/>
        <rFont val="Calibri"/>
        <charset val="134"/>
      </rPr>
      <t>Albert Jale</t>
    </r>
  </si>
  <si>
    <r>
      <rPr>
        <sz val="11"/>
        <color rgb="FF000000"/>
        <rFont val="Calibri"/>
        <charset val="134"/>
      </rPr>
      <t xml:space="preserve">Globe charges (10/16/22-11/15/22) mobile#09177136078 account#1127371584 Bill#6- </t>
    </r>
    <r>
      <rPr>
        <b/>
        <sz val="11"/>
        <color rgb="FF000000"/>
        <rFont val="Calibri"/>
        <charset val="134"/>
      </rPr>
      <t>Santillan</t>
    </r>
  </si>
  <si>
    <r>
      <rPr>
        <sz val="11"/>
        <color rgb="FF000000"/>
        <rFont val="Calibri"/>
        <charset val="134"/>
      </rPr>
      <t xml:space="preserve">Globe charges (10/16/22-11/15/22) mobile#09177070234 account#1132728215 Bill#3- </t>
    </r>
    <r>
      <rPr>
        <b/>
        <sz val="11"/>
        <color rgb="FF000000"/>
        <rFont val="Calibri"/>
        <charset val="134"/>
      </rPr>
      <t>Bengie</t>
    </r>
  </si>
  <si>
    <t>Globe charges tel#09177070234 account#1132728215 Bill#4-Benjie</t>
  </si>
  <si>
    <t>Globe Charge (12/16/22-01/15/23) mobile#09177070234 account#1132728215 Bill#5-Benjie</t>
  </si>
  <si>
    <t>02.25.23</t>
  </si>
  <si>
    <t>Cash advance of Benjie Camanero advances for Medicine</t>
  </si>
  <si>
    <t>03.03.23</t>
  </si>
  <si>
    <t>Globe Charge (01/16/23-02/15/23) mobile # 09177070234 account#1132728215 Bill#6-Benjie</t>
  </si>
  <si>
    <t>03.29.23</t>
  </si>
  <si>
    <t>Charge to Benjie Camanero payroll due to no liquidation send</t>
  </si>
  <si>
    <t>Globe Charge (02/16/23-03/15/23) mobile # 09177070234 account#1132728215 Bill#7-Benjie</t>
  </si>
  <si>
    <t>04.13.23</t>
  </si>
  <si>
    <t>charge to Bengie Camanero for not sending liquidation of fuel for forklift</t>
  </si>
  <si>
    <t>charge to Bengie Camanero for not sending liquidation of folding bed</t>
  </si>
  <si>
    <t>11.03.22</t>
  </si>
  <si>
    <t>Cash advances of Benjie Camanero for emergency use</t>
  </si>
  <si>
    <r>
      <rPr>
        <sz val="11"/>
        <color rgb="FF000000"/>
        <rFont val="Calibri"/>
        <charset val="134"/>
      </rPr>
      <t>Globe charges tel#09177730839 account#1102675385 Bill#21-</t>
    </r>
    <r>
      <rPr>
        <b/>
        <sz val="11"/>
        <color rgb="FF000000"/>
        <rFont val="Calibri"/>
        <charset val="134"/>
      </rPr>
      <t>Julie Galamiton</t>
    </r>
  </si>
  <si>
    <r>
      <rPr>
        <sz val="11"/>
        <color rgb="FF000000"/>
        <rFont val="Calibri"/>
        <charset val="134"/>
      </rPr>
      <t xml:space="preserve">Globe charges of </t>
    </r>
    <r>
      <rPr>
        <b/>
        <sz val="11"/>
        <color rgb="FF000000"/>
        <rFont val="Calibri"/>
        <charset val="134"/>
      </rPr>
      <t>Julie Galamiton</t>
    </r>
    <r>
      <rPr>
        <sz val="11"/>
        <color rgb="FF000000"/>
        <rFont val="Calibri"/>
        <charset val="134"/>
      </rPr>
      <t xml:space="preserve"> (05/16/23-06/15/23) mobile 09177730839account#1102675385Bill#27</t>
    </r>
  </si>
  <si>
    <t>Browsing Charge Tel.consumption (05/16/24-06/15/24) mobile#09177730839account#1102675385Bill#39- Julie</t>
  </si>
  <si>
    <t>9.5.24</t>
  </si>
  <si>
    <t>Browsing Charge Tel.consumption (07/16/24-08/15/24) mobile#09177730839account#1102675385Bill#41- Julie</t>
  </si>
  <si>
    <r>
      <rPr>
        <sz val="11"/>
        <color rgb="FF000000"/>
        <rFont val="Calibri"/>
        <charset val="134"/>
      </rPr>
      <t xml:space="preserve">Cash Advance of </t>
    </r>
    <r>
      <rPr>
        <b/>
        <sz val="11"/>
        <color rgb="FF000000"/>
        <rFont val="Calibri"/>
        <charset val="134"/>
      </rPr>
      <t xml:space="preserve">Allan Dantes </t>
    </r>
    <r>
      <rPr>
        <sz val="11"/>
        <color rgb="FF000000"/>
        <rFont val="Calibri"/>
        <charset val="134"/>
      </rPr>
      <t>P3,000</t>
    </r>
  </si>
  <si>
    <t>Globe Charge (12/16/22-01/15/23) mobile#0917622804 account#1136599282 Bill#2-Allan Dantes</t>
  </si>
  <si>
    <t>02.07.23</t>
  </si>
  <si>
    <t>pv0386 - Charge to Allan Dantes (truck driver) ginamit nya yung pera sa request na di dapat para doon</t>
  </si>
  <si>
    <t>02.13.23</t>
  </si>
  <si>
    <t>Charge to Allan Dantes No-Uturn Violtaion Multa P100.00</t>
  </si>
  <si>
    <t>02.17.23</t>
  </si>
  <si>
    <t>Charge to Allan Dantes payment for tollgate &amp; gasoline (nanakaw ang bag nya)</t>
  </si>
  <si>
    <t>02.18.23</t>
  </si>
  <si>
    <t>Payment to Driver Allan Dantes (byahe nya dito sa NCR) Based On Purchase Orders 2725.</t>
  </si>
  <si>
    <t>Globe Charge (01/16/23-02/15/23) mobile # 09176222804 account#1136599282 Bill#3-Allan Dantes</t>
  </si>
  <si>
    <r>
      <rPr>
        <sz val="11"/>
        <color rgb="FF000000"/>
        <rFont val="Calibri"/>
        <charset val="134"/>
      </rPr>
      <t xml:space="preserve">Charge to </t>
    </r>
    <r>
      <rPr>
        <b/>
        <sz val="11"/>
        <color rgb="FF000000"/>
        <rFont val="Calibri"/>
        <charset val="134"/>
      </rPr>
      <t>Nikka Felizardo</t>
    </r>
    <r>
      <rPr>
        <sz val="11"/>
        <color rgb="FF000000"/>
        <rFont val="Calibri"/>
        <charset val="134"/>
      </rPr>
      <t xml:space="preserve"> Flight of RSM Renee Bacolod -Manila should be Bohol- Manila</t>
    </r>
  </si>
  <si>
    <t>03.01.23</t>
  </si>
  <si>
    <t>Charge to incentives of Nikka Felizardo sending docs. to cebu thru LBC</t>
  </si>
  <si>
    <t>8.12.24</t>
  </si>
  <si>
    <r>
      <rPr>
        <sz val="11"/>
        <color rgb="FF000000"/>
        <rFont val="Calibri"/>
        <charset val="134"/>
      </rPr>
      <t xml:space="preserve">e-PR-1480HR Cash Advances of </t>
    </r>
    <r>
      <rPr>
        <b/>
        <sz val="11"/>
        <color rgb="FF000000"/>
        <rFont val="Calibri"/>
        <charset val="134"/>
      </rPr>
      <t>Nikka Felizardo</t>
    </r>
    <r>
      <rPr>
        <sz val="11"/>
        <color rgb="FF000000"/>
        <rFont val="Calibri"/>
        <charset val="134"/>
      </rPr>
      <t xml:space="preserve"> for lodging in Ortigas in 3 months -P 10,000.00</t>
    </r>
  </si>
  <si>
    <t>02.22.23</t>
  </si>
  <si>
    <r>
      <rPr>
        <sz val="11"/>
        <color rgb="FF000000"/>
        <rFont val="Calibri"/>
        <charset val="134"/>
      </rPr>
      <t xml:space="preserve">Charge to </t>
    </r>
    <r>
      <rPr>
        <b/>
        <sz val="11"/>
        <color rgb="FF000000"/>
        <rFont val="Calibri"/>
        <charset val="134"/>
      </rPr>
      <t>Rheymar Hilot</t>
    </r>
    <r>
      <rPr>
        <sz val="11"/>
        <color rgb="FF000000"/>
        <rFont val="Calibri"/>
        <charset val="134"/>
      </rPr>
      <t xml:space="preserve"> (Diesel for 10 wheeler dropside)</t>
    </r>
  </si>
  <si>
    <r>
      <rPr>
        <sz val="11"/>
        <color rgb="FF000000"/>
        <rFont val="Calibri"/>
        <charset val="134"/>
      </rPr>
      <t>Globe Charges (01/16/23-02/15/23) mobile # 09176221270 account#1128724855 Bill#09-</t>
    </r>
    <r>
      <rPr>
        <b/>
        <sz val="11"/>
        <color rgb="FF000000"/>
        <rFont val="Calibri"/>
        <charset val="134"/>
      </rPr>
      <t>Rheymar</t>
    </r>
  </si>
  <si>
    <t>08.21.23</t>
  </si>
  <si>
    <r>
      <rPr>
        <sz val="11"/>
        <color rgb="FF000000"/>
        <rFont val="Calibri"/>
        <charset val="134"/>
      </rPr>
      <t xml:space="preserve">Charge to BONUSES </t>
    </r>
    <r>
      <rPr>
        <b/>
        <sz val="11"/>
        <color rgb="FF000000"/>
        <rFont val="Calibri"/>
        <charset val="134"/>
      </rPr>
      <t xml:space="preserve"> Rheymar Hilot</t>
    </r>
    <r>
      <rPr>
        <sz val="11"/>
        <color rgb="FF000000"/>
        <rFont val="Calibri"/>
        <charset val="134"/>
      </rPr>
      <t xml:space="preserve"> for not checking the billing properly</t>
    </r>
  </si>
  <si>
    <r>
      <rPr>
        <sz val="11"/>
        <color rgb="FF000000"/>
        <rFont val="Calibri"/>
        <charset val="134"/>
      </rPr>
      <t xml:space="preserve">To charge </t>
    </r>
    <r>
      <rPr>
        <b/>
        <sz val="11"/>
        <color rgb="FF000000"/>
        <rFont val="Calibri"/>
        <charset val="134"/>
      </rPr>
      <t>Rheymar Hilot</t>
    </r>
    <r>
      <rPr>
        <sz val="11"/>
        <color rgb="FF000000"/>
        <rFont val="Calibri"/>
        <charset val="134"/>
      </rPr>
      <t xml:space="preserve"> the rate of Dumduma Hardware 14/bag</t>
    </r>
  </si>
  <si>
    <t>07.22.24</t>
  </si>
  <si>
    <r>
      <rPr>
        <sz val="11"/>
        <color rgb="FF000000"/>
        <rFont val="Calibri"/>
        <charset val="134"/>
      </rPr>
      <t xml:space="preserve">e-PR-487BMS payment to Gorilla concrete solutions Inc gasoline for 2 trailer truck NOTE: CHARGE TO </t>
    </r>
    <r>
      <rPr>
        <b/>
        <sz val="11"/>
        <color rgb="FF000000"/>
        <rFont val="Calibri"/>
        <charset val="134"/>
      </rPr>
      <t>RHEYMAR HILOT</t>
    </r>
  </si>
  <si>
    <r>
      <rPr>
        <sz val="11"/>
        <color rgb="FF000000"/>
        <rFont val="Calibri"/>
        <charset val="134"/>
      </rPr>
      <t xml:space="preserve">Plane ticket Bohol to Manila Charge to </t>
    </r>
    <r>
      <rPr>
        <b/>
        <sz val="11"/>
        <color rgb="FF000000"/>
        <rFont val="Calibri"/>
        <charset val="134"/>
      </rPr>
      <t>Vicente Cagas</t>
    </r>
  </si>
  <si>
    <t>Cash advances of Vicente Cagas (Allowance going to Manila)</t>
  </si>
  <si>
    <r>
      <rPr>
        <sz val="11"/>
        <color rgb="FF000000"/>
        <rFont val="Calibri"/>
        <charset val="134"/>
      </rPr>
      <t xml:space="preserve">Plane ticket Bohol to Manila Charge to </t>
    </r>
    <r>
      <rPr>
        <b/>
        <sz val="11"/>
        <color rgb="FF000000"/>
        <rFont val="Calibri"/>
        <charset val="134"/>
      </rPr>
      <t>Nelson Cagas</t>
    </r>
  </si>
  <si>
    <t>03.02.23</t>
  </si>
  <si>
    <t>Cash advances of Nelson Cagas (Allowance going to Manila)</t>
  </si>
  <si>
    <t>04.18.23</t>
  </si>
  <si>
    <t>Cash advances of Nelson Cagas P5,000.00</t>
  </si>
  <si>
    <r>
      <rPr>
        <sz val="11"/>
        <color rgb="FF000000"/>
        <rFont val="Calibri"/>
        <charset val="134"/>
      </rPr>
      <t>Globe Charge (02/16/23-03/15/23) mobile # 09178337466 account#1106244214 Bill#22-</t>
    </r>
    <r>
      <rPr>
        <b/>
        <sz val="11"/>
        <color rgb="FF000000"/>
        <rFont val="Calibri"/>
        <charset val="134"/>
      </rPr>
      <t>Venus Arguilles</t>
    </r>
  </si>
  <si>
    <r>
      <rPr>
        <sz val="11"/>
        <color rgb="FF000000"/>
        <rFont val="Calibri"/>
        <charset val="134"/>
      </rPr>
      <t>Globe Charges (03/16/23-04/15/23) mobile # 09178337466 account#1106244214 Bill#23-</t>
    </r>
    <r>
      <rPr>
        <b/>
        <sz val="11"/>
        <color rgb="FF000000"/>
        <rFont val="Calibri"/>
        <charset val="134"/>
      </rPr>
      <t>Venus Arguilles</t>
    </r>
  </si>
  <si>
    <r>
      <rPr>
        <sz val="11"/>
        <color rgb="FF000000"/>
        <rFont val="Calibri"/>
        <charset val="134"/>
      </rPr>
      <t xml:space="preserve">Globe Charges (04/16/23-05/15/23) mobile #09178337466 account#1106244214 Bill#24 </t>
    </r>
    <r>
      <rPr>
        <b/>
        <sz val="11"/>
        <color rgb="FF000000"/>
        <rFont val="Calibri"/>
        <charset val="134"/>
      </rPr>
      <t>Venus Arguilles</t>
    </r>
  </si>
  <si>
    <r>
      <rPr>
        <sz val="11"/>
        <color rgb="FF000000"/>
        <rFont val="Calibri"/>
        <charset val="134"/>
      </rPr>
      <t xml:space="preserve">Globe charges of </t>
    </r>
    <r>
      <rPr>
        <b/>
        <sz val="11"/>
        <color rgb="FF000000"/>
        <rFont val="Calibri"/>
        <charset val="134"/>
      </rPr>
      <t>Venus Arguilles</t>
    </r>
    <r>
      <rPr>
        <sz val="11"/>
        <color rgb="FF000000"/>
        <rFont val="Calibri"/>
        <charset val="134"/>
      </rPr>
      <t xml:space="preserve"> (05/16/23-06/15/23) mobile 09178337466account#1106244214Bill#25</t>
    </r>
  </si>
  <si>
    <r>
      <rPr>
        <sz val="11"/>
        <color rgb="FF000000"/>
        <rFont val="Calibri"/>
        <charset val="134"/>
      </rPr>
      <t xml:space="preserve">Globe charges of </t>
    </r>
    <r>
      <rPr>
        <b/>
        <sz val="11"/>
        <color rgb="FF000000"/>
        <rFont val="Calibri"/>
        <charset val="134"/>
      </rPr>
      <t xml:space="preserve">Venus Arguilles Venus Arguilles </t>
    </r>
    <r>
      <rPr>
        <sz val="11"/>
        <color rgb="FF000000"/>
        <rFont val="Calibri"/>
        <charset val="134"/>
      </rPr>
      <t>(10.16.23-11.15.23)</t>
    </r>
  </si>
  <si>
    <t>11.02.23</t>
  </si>
  <si>
    <r>
      <rPr>
        <sz val="11"/>
        <color rgb="FF000000"/>
        <rFont val="Calibri"/>
        <charset val="134"/>
      </rPr>
      <t>Globe charges Tel.consumption (9/16/23-10/15/23 mobile#09178337466account#1106244214 Bill#29-</t>
    </r>
    <r>
      <rPr>
        <b/>
        <sz val="11"/>
        <color rgb="FF000000"/>
        <rFont val="Calibri"/>
        <charset val="134"/>
      </rPr>
      <t>Venus Arguilles</t>
    </r>
  </si>
  <si>
    <r>
      <rPr>
        <sz val="11"/>
        <color rgb="FF000000"/>
        <rFont val="Calibri"/>
        <charset val="134"/>
      </rPr>
      <t>Charge</t>
    </r>
    <r>
      <rPr>
        <b/>
        <sz val="11"/>
        <color rgb="FF000000"/>
        <rFont val="Calibri"/>
        <charset val="134"/>
      </rPr>
      <t xml:space="preserve"> Venus Arguilles</t>
    </r>
    <r>
      <rPr>
        <sz val="11"/>
        <color rgb="FF000000"/>
        <rFont val="Calibri"/>
        <charset val="134"/>
      </rPr>
      <t xml:space="preserve"> for wrong price input customer Acme Builders for DR5300/5302/5303/5304 due to price given is 182.50/bag instead of 177.50 for 4,050 bag@5/bag difference=P 20,250 (Divide/2 w/RLJ</t>
    </r>
  </si>
  <si>
    <t>04.05.24</t>
  </si>
  <si>
    <t>Browsing Charge Tel.consumption (02/16/24-03/15/24) mobile#09178337466account#1106244214Bill#34-Venus</t>
  </si>
  <si>
    <t>04.30.24</t>
  </si>
  <si>
    <r>
      <rPr>
        <sz val="11"/>
        <color rgb="FF000000"/>
        <rFont val="Calibri"/>
        <charset val="134"/>
      </rPr>
      <t xml:space="preserve">To charge the price difference of customer to </t>
    </r>
    <r>
      <rPr>
        <b/>
        <sz val="11"/>
        <color rgb="FF000000"/>
        <rFont val="Calibri"/>
        <charset val="134"/>
      </rPr>
      <t>Venus Arguilles</t>
    </r>
    <r>
      <rPr>
        <sz val="11"/>
        <color rgb="FF000000"/>
        <rFont val="Calibri"/>
        <charset val="134"/>
      </rPr>
      <t xml:space="preserve"> (Php 20,250) hati siya ni RLJ (Php 10,125) - ACME BUILDERS</t>
    </r>
  </si>
  <si>
    <t>Browsing Charge Tel.consumption (03/16/24-04/15/24) mobile#09178337466account#1106244214Bill#35-Venus</t>
  </si>
  <si>
    <t>Browsing Charge Tel.consumption (04/16/24-05/15/24) mobile#09178337466account#1106244214Bill#36-Venus</t>
  </si>
  <si>
    <t>06.14.24</t>
  </si>
  <si>
    <t>e-PR-3003SC Charge to Venus Arguilles, Peter Paul Ordiz, Arvin Ruma ( NSM ),Jeffrey Transportation Allowance for pick up of Sasakyan Back and forth, Car Rental Fee,Gasoline Allowance,Car Rental Fee 12,000/4</t>
  </si>
  <si>
    <t>e-PR-1335HR Cash Advance for Venus Arguilles with 3% interest</t>
  </si>
  <si>
    <t>di pa included dito ang interest, for compute pa by HR as per GM</t>
  </si>
  <si>
    <t>Browsing Charge Tel.consumption (05/16/24-06/15/24) mobile#09178337466account#1106244214Bill#37-Venus</t>
  </si>
  <si>
    <r>
      <rPr>
        <sz val="11"/>
        <color rgb="FF000000"/>
        <rFont val="Calibri"/>
        <charset val="134"/>
      </rPr>
      <t>Globe Charges (01/16/23-02/15/23) mobile #09176211613 account#1136599215 Bill#03-</t>
    </r>
    <r>
      <rPr>
        <b/>
        <sz val="11"/>
        <color rgb="FF000000"/>
        <rFont val="Calibri"/>
        <charset val="134"/>
      </rPr>
      <t>Jerome</t>
    </r>
  </si>
  <si>
    <t>₱388.72</t>
  </si>
  <si>
    <r>
      <rPr>
        <sz val="11"/>
        <color rgb="FF000000"/>
        <rFont val="Calibri"/>
        <charset val="134"/>
      </rPr>
      <t xml:space="preserve">price discrepancy charge to commission of </t>
    </r>
    <r>
      <rPr>
        <b/>
        <sz val="11"/>
        <color rgb="FF000000"/>
        <rFont val="Calibri"/>
        <charset val="134"/>
      </rPr>
      <t xml:space="preserve">Edmar Falcutilla </t>
    </r>
    <r>
      <rPr>
        <sz val="11"/>
        <color rgb="FF000000"/>
        <rFont val="Calibri"/>
        <charset val="134"/>
      </rPr>
      <t>eos110519 price is 217 but 212 in checke</t>
    </r>
  </si>
  <si>
    <r>
      <rPr>
        <sz val="11"/>
        <color rgb="FF000000"/>
        <rFont val="Calibri"/>
        <charset val="134"/>
      </rPr>
      <t xml:space="preserve">Charge 1 unit of phone to </t>
    </r>
    <r>
      <rPr>
        <b/>
        <sz val="11"/>
        <color rgb="FF000000"/>
        <rFont val="Calibri"/>
        <charset val="134"/>
      </rPr>
      <t>Edmar Falcutilla</t>
    </r>
    <r>
      <rPr>
        <sz val="11"/>
        <color rgb="FF000000"/>
        <rFont val="Calibri"/>
        <charset val="134"/>
      </rPr>
      <t xml:space="preserve"> worth P13,990 less depreciation value of P1,198= P 12,792</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</si>
  <si>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case to case order of JLH Construction w/ history of bounced check and overdue w/out PDC Check Note: Charge to commission and incentive</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</si>
  <si>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for 180 bags Republic Cement for DR3180 @200/bags with interest of 324 =P 36,324 (divided by 2 (Jayson Tawagan)</t>
    </r>
  </si>
  <si>
    <t>Browsing ChargeTel.consumption (05/16/24-06/15/24) mobile#09178255105account#1117485056Bill#32-Edmar</t>
  </si>
  <si>
    <t>Browsing ChargeTel.consumption (06/16/24-07/15/24) mobile#09178255105account#1117485056Bill#33-Edmar</t>
  </si>
  <si>
    <t>Browsing ChargeTel.consumption (07/16/24-08/15/24) mobile#09178255105account#1117485056Bill#34-Edmar</t>
  </si>
  <si>
    <r>
      <rPr>
        <sz val="11"/>
        <color rgb="FFFF0000"/>
        <rFont val="Calibri"/>
        <charset val="134"/>
      </rPr>
      <t xml:space="preserve">charge to commision of </t>
    </r>
    <r>
      <rPr>
        <b/>
        <sz val="11"/>
        <color rgb="FFFF0000"/>
        <rFont val="Calibri"/>
        <charset val="134"/>
      </rPr>
      <t>Renee Sumarinas</t>
    </r>
    <r>
      <rPr>
        <sz val="11"/>
        <color rgb="FFFF0000"/>
        <rFont val="Calibri"/>
        <charset val="134"/>
      </rPr>
      <t xml:space="preserve"> uncollected payment of New Quality Hardware DR#2217-casetocas</t>
    </r>
  </si>
  <si>
    <r>
      <rPr>
        <sz val="11"/>
        <color rgb="FF000000"/>
        <rFont val="Calibri"/>
        <charset val="134"/>
      </rPr>
      <t>Charge to</t>
    </r>
    <r>
      <rPr>
        <b/>
        <sz val="11"/>
        <color rgb="FF000000"/>
        <rFont val="Calibri"/>
        <charset val="134"/>
      </rPr>
      <t xml:space="preserve"> Renee Sumarinas</t>
    </r>
    <r>
      <rPr>
        <sz val="11"/>
        <color rgb="FF000000"/>
        <rFont val="Calibri"/>
        <charset val="134"/>
      </rPr>
      <t xml:space="preserve"> for case to case order of ZMA for DR2884 due to customer bounced check of closed account</t>
    </r>
  </si>
  <si>
    <r>
      <rPr>
        <sz val="11"/>
        <color rgb="FF000000"/>
        <rFont val="Calibri"/>
        <charset val="134"/>
      </rPr>
      <t xml:space="preserve">Charge to </t>
    </r>
    <r>
      <rPr>
        <b/>
        <sz val="11"/>
        <color rgb="FF000000"/>
        <rFont val="Calibri"/>
        <charset val="134"/>
      </rPr>
      <t>Renee Sumarinas</t>
    </r>
    <r>
      <rPr>
        <sz val="11"/>
        <color rgb="FF000000"/>
        <rFont val="Calibri"/>
        <charset val="134"/>
      </rPr>
      <t xml:space="preserve"> for DR3157-2 for 180 bags Republic Cement @200/bag with interest amounting P 37,044 Note: divided by 4 (Jayson,Glenda,Nino)</t>
    </r>
  </si>
  <si>
    <r>
      <rPr>
        <sz val="11"/>
        <color rgb="FF000000"/>
        <rFont val="Calibri"/>
        <charset val="134"/>
      </rPr>
      <t xml:space="preserve">To charge payroll of </t>
    </r>
    <r>
      <rPr>
        <b/>
        <sz val="11"/>
        <color rgb="FF000000"/>
        <rFont val="Calibri"/>
        <charset val="134"/>
      </rPr>
      <t>Renee Sumarinas</t>
    </r>
    <r>
      <rPr>
        <sz val="11"/>
        <color rgb="FF000000"/>
        <rFont val="Calibri"/>
        <charset val="134"/>
      </rPr>
      <t xml:space="preserve"> due to no liquidation for e-PR-1278S Fieldwork allowance in Siquijor Island</t>
    </r>
  </si>
  <si>
    <r>
      <rPr>
        <sz val="11"/>
        <color rgb="FF000000"/>
        <rFont val="Calibri"/>
        <charset val="134"/>
      </rPr>
      <t>Globe chargeTel.consumption (12/24/23-01/23/24mobile#09175346594account#1034166476Bill#93-</t>
    </r>
    <r>
      <rPr>
        <b/>
        <sz val="11"/>
        <color rgb="FF000000"/>
        <rFont val="Calibri"/>
        <charset val="134"/>
      </rPr>
      <t>Renne</t>
    </r>
  </si>
  <si>
    <t>Browsing Charge to Renee Sumarinas  (02/24/24-03/23/24) mobile#09175346594account#1034166476Bill#95- Renne</t>
  </si>
  <si>
    <t>05.25.23</t>
  </si>
  <si>
    <r>
      <rPr>
        <sz val="11"/>
        <color rgb="FF000000"/>
        <rFont val="Calibri"/>
        <charset val="134"/>
      </rPr>
      <t>Charge to sir</t>
    </r>
    <r>
      <rPr>
        <b/>
        <sz val="11"/>
        <color rgb="FF000000"/>
        <rFont val="Calibri"/>
        <charset val="134"/>
      </rPr>
      <t xml:space="preserve"> RLJ </t>
    </r>
    <r>
      <rPr>
        <sz val="11"/>
        <color rgb="FF000000"/>
        <rFont val="Calibri"/>
        <charset val="134"/>
      </rPr>
      <t>P3/bag for DR#153624/153632 PO#3196/3195 price is 208 and Selling price is 205</t>
    </r>
  </si>
  <si>
    <t>09/06.23</t>
  </si>
  <si>
    <t>To charge RLJ for price discrepancy of customer Roch Hardware customer to Paul Ordiz 120 bags order via Buildmart 08/22/23</t>
  </si>
  <si>
    <t>Charge RLJ for wrong price input customer Acme Builders for DR5300/5302/5303/5304 due to price given is 182.50/bag instead of 177.50 for 4,050 bag@5/bag difference=P 20,250 (Divide/2 w/Venus</t>
  </si>
  <si>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(05/16/23-06/15/23) mobile 09176233527account#1136599258Bill#07</t>
    </r>
  </si>
  <si>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(07/16/23-08/15/23) mobile#09176233527account#1136599258Bill#9-Darlene</t>
    </r>
  </si>
  <si>
    <t>05.17.23</t>
  </si>
  <si>
    <r>
      <rPr>
        <sz val="11"/>
        <color rgb="FF000000"/>
        <rFont val="Calibri"/>
        <charset val="134"/>
      </rPr>
      <t xml:space="preserve">Plane ticket from Bohol-Manila charge to </t>
    </r>
    <r>
      <rPr>
        <b/>
        <sz val="11"/>
        <color rgb="FF000000"/>
        <rFont val="Calibri"/>
        <charset val="134"/>
      </rPr>
      <t>Jover Tab</t>
    </r>
  </si>
  <si>
    <t>Charge to Greg Aldas interest payment of DR#2896 due to failure to collect PDC on time</t>
  </si>
  <si>
    <r>
      <rPr>
        <sz val="11"/>
        <color rgb="FF000000"/>
        <rFont val="Calibri"/>
        <charset val="134"/>
      </rPr>
      <t xml:space="preserve">Charge to </t>
    </r>
    <r>
      <rPr>
        <b/>
        <sz val="11"/>
        <color rgb="FF000000"/>
        <rFont val="Calibri"/>
        <charset val="134"/>
      </rPr>
      <t>Gregg Aldas</t>
    </r>
    <r>
      <rPr>
        <sz val="11"/>
        <color rgb="FF000000"/>
        <rFont val="Calibri"/>
        <charset val="134"/>
      </rPr>
      <t xml:space="preserve"> case to case order of ZMA 1 of dr2889 due to bounced check of close account</t>
    </r>
  </si>
  <si>
    <t>07.23.24</t>
  </si>
  <si>
    <t>To charge to Greg Aldas amounting P114.00 for DR6182 from Jcuakim Const. charge on commission or bonuses</t>
  </si>
  <si>
    <t>9.10.24</t>
  </si>
  <si>
    <t>e-PR-1615HR Cash Advances of Gregie Aldas for consultation, medication and therapy - P 20,000</t>
  </si>
  <si>
    <t>06.14.23</t>
  </si>
  <si>
    <t>Cash advance of ASR Roberto Rodelas (Pocket money and send money to family)</t>
  </si>
  <si>
    <t>05.24.23</t>
  </si>
  <si>
    <t>e-PR-65BM Cash advances charge to Rommel Galit (ne</t>
  </si>
  <si>
    <t>06.22.23</t>
  </si>
  <si>
    <r>
      <rPr>
        <sz val="11"/>
        <color rgb="FF000000"/>
        <rFont val="Calibri"/>
        <charset val="134"/>
      </rPr>
      <t xml:space="preserve">e-PR-921SC Cash advance of </t>
    </r>
    <r>
      <rPr>
        <b/>
        <sz val="11"/>
        <color rgb="FF000000"/>
        <rFont val="Calibri"/>
        <charset val="134"/>
      </rPr>
      <t>Ma. Sarah Isabel Nones</t>
    </r>
    <r>
      <rPr>
        <sz val="11"/>
        <color rgb="FF000000"/>
        <rFont val="Calibri"/>
        <charset val="134"/>
      </rPr>
      <t xml:space="preserve"> for personal use</t>
    </r>
  </si>
  <si>
    <t>08.03.23</t>
  </si>
  <si>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(06/16/23-07/15/23) mobile#09176211613account#1136599215</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</si>
  <si>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(07/16/23-08/15/23) mobile#09176211613account#1136599215Bill#9 (297.83 x 2)</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</si>
  <si>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(10.16.23-11.15.23)</t>
    </r>
  </si>
  <si>
    <r>
      <rPr>
        <sz val="11"/>
        <color rgb="FF000000"/>
        <rFont val="Calibri"/>
        <charset val="134"/>
      </rPr>
      <t xml:space="preserve">gs#002365/002314 Charge to </t>
    </r>
    <r>
      <rPr>
        <b/>
        <sz val="11"/>
        <color rgb="FF000000"/>
        <rFont val="Calibri"/>
        <charset val="134"/>
      </rPr>
      <t>Sarah Nones</t>
    </r>
    <r>
      <rPr>
        <sz val="11"/>
        <color rgb="FF000000"/>
        <rFont val="Calibri"/>
        <charset val="134"/>
      </rPr>
      <t xml:space="preserve"> case to case order of V. Blessing for DR14827 due to unsettled bounced check &amp; Charge to Sarah Nones case to case order of Orientech Const. due to overdue account &amp; no PDC Check issued CHARGE TO INCENTICE &amp; COMISION</t>
    </r>
  </si>
  <si>
    <t>03.06.24</t>
  </si>
  <si>
    <r>
      <rPr>
        <sz val="11"/>
        <color rgb="FF000000"/>
        <rFont val="Calibri"/>
        <charset val="134"/>
      </rPr>
      <t>Browsing Charge Tel.consumption (01/16/24-02/15/24) mobile#09176211613account#1136599215Bill#15-</t>
    </r>
    <r>
      <rPr>
        <b/>
        <sz val="11"/>
        <color rgb="FF000000"/>
        <rFont val="Calibri"/>
        <charset val="134"/>
      </rPr>
      <t>Sarah</t>
    </r>
  </si>
  <si>
    <t>Browsing Charge to Sarah Nones  (02/16/24-03/15/24) mobile#09176211613account#1136599215Bill#16-Sarah</t>
  </si>
  <si>
    <t>Browsing Charge to Sarah Nones  (03/16/24-04/15/24) mobile#09176211613account#1136599215Bill#17-Sarah</t>
  </si>
  <si>
    <t>Browsing Charge to Sarah Nones  (04/16/24-05/15/24) mobile#09176211613account#1136599215Bill#18-Sarah</t>
  </si>
  <si>
    <t>Browsing Charge to Sarah Nones  (05/16/24-06/15/24) mobile#09176211613account#1136599215Bill#19-Sarah</t>
  </si>
  <si>
    <t>Browsing Charge to Sarah Nones  (06/16/24-07/15/24) mobile#09176211613account#1136599215Bill#20-Sarah</t>
  </si>
  <si>
    <t>08.14.2023</t>
  </si>
  <si>
    <r>
      <rPr>
        <sz val="11"/>
        <color rgb="FFFF0000"/>
        <rFont val="Calibri"/>
        <charset val="134"/>
      </rPr>
      <t xml:space="preserve">charge to commision of </t>
    </r>
    <r>
      <rPr>
        <b/>
        <sz val="11"/>
        <color rgb="FFFF0000"/>
        <rFont val="Calibri"/>
        <charset val="134"/>
      </rPr>
      <t>Ruel Pagaura</t>
    </r>
    <r>
      <rPr>
        <sz val="11"/>
        <color rgb="FFFF0000"/>
        <rFont val="Calibri"/>
        <charset val="134"/>
      </rPr>
      <t xml:space="preserve"> bounced check of ILEX CONSTRUCTION</t>
    </r>
  </si>
  <si>
    <r>
      <rPr>
        <sz val="11"/>
        <color rgb="FF000000"/>
        <rFont val="Calibri"/>
        <charset val="134"/>
      </rPr>
      <t xml:space="preserve">Charge to </t>
    </r>
    <r>
      <rPr>
        <b/>
        <sz val="11"/>
        <color rgb="FF000000"/>
        <rFont val="Calibri"/>
        <charset val="134"/>
      </rPr>
      <t>Ruel John Pagaura</t>
    </r>
    <r>
      <rPr>
        <sz val="11"/>
        <color rgb="FF000000"/>
        <rFont val="Calibri"/>
        <charset val="134"/>
      </rPr>
      <t xml:space="preserve"> case to case order of Arkibea Construction Supply due to customer bounced check and dont issued PDC Check for overdue account (FIRMUS CEMENT TRADING INC.)</t>
    </r>
  </si>
  <si>
    <r>
      <rPr>
        <sz val="11"/>
        <color rgb="FF000000"/>
        <rFont val="Calibri"/>
        <charset val="134"/>
      </rPr>
      <t xml:space="preserve">Charge price differenciate to </t>
    </r>
    <r>
      <rPr>
        <b/>
        <sz val="11"/>
        <color rgb="FF000000"/>
        <rFont val="Calibri"/>
        <charset val="134"/>
      </rPr>
      <t>Ruel John Pagaura</t>
    </r>
    <r>
      <rPr>
        <sz val="11"/>
        <color rgb="FF000000"/>
        <rFont val="Calibri"/>
        <charset val="134"/>
      </rPr>
      <t xml:space="preserve"> due to order of Houston mali input ng price and Charge to Ruel John Pagaura case to case order of Ilex Construction Supply due to bounced check of close account</t>
    </r>
  </si>
  <si>
    <t>07.18.24</t>
  </si>
  <si>
    <t>To charge 1 bag to Ruel Pagaura for DR2816 amounting 214.00 from RGL Hardware</t>
  </si>
  <si>
    <t>Charge to ASR Ruel John Pagaura to commission and bonuses DR#4390 30 bags Century Type 1P bad stocks not paid by client pero nasa kanila ang item, no CCAR made</t>
  </si>
  <si>
    <t>09.22.23</t>
  </si>
  <si>
    <t>Rental of Marc Allem Pajo for the month of August and September 2023 and charge to Allem lost company phone (Redmin Note 10 Pro)</t>
  </si>
  <si>
    <t>To charge Marc Allem Pajo due to PO price is 219 instead of 196/bag</t>
  </si>
  <si>
    <r>
      <rPr>
        <sz val="11"/>
        <color rgb="FF000000"/>
        <rFont val="Calibri"/>
        <charset val="134"/>
      </rPr>
      <t xml:space="preserve">Charge to </t>
    </r>
    <r>
      <rPr>
        <b/>
        <sz val="11"/>
        <color rgb="FF000000"/>
        <rFont val="Calibri"/>
        <charset val="134"/>
      </rPr>
      <t xml:space="preserve">Jared Agua </t>
    </r>
    <r>
      <rPr>
        <sz val="11"/>
        <color rgb="FF000000"/>
        <rFont val="Calibri"/>
        <charset val="134"/>
      </rPr>
      <t>for the month of August to Sept. 2023</t>
    </r>
  </si>
  <si>
    <t>Browsing Charge to Reginald Aranjuez (02/16/24-03/15/24) mobile#09176221068account#1128724847Bill#22- Reginald</t>
  </si>
  <si>
    <t>Browsing Charge Tel.consumption (04/16/24-05/15/24) mobile#09176221068account#1128724847Bill#24- Reginald</t>
  </si>
  <si>
    <t>Browsing Charge Tel.consumption (05/16/24-06/15/24) mobile#09176221068account#1128724847Bill#25- Reginald</t>
  </si>
  <si>
    <r>
      <rPr>
        <sz val="11"/>
        <color rgb="FF000000"/>
        <rFont val="Calibri"/>
        <charset val="134"/>
      </rPr>
      <t xml:space="preserve">Globe charges of </t>
    </r>
    <r>
      <rPr>
        <b/>
        <sz val="11"/>
        <color rgb="FF000000"/>
        <rFont val="Calibri"/>
        <charset val="134"/>
      </rPr>
      <t>Fortune Vicendo</t>
    </r>
    <r>
      <rPr>
        <sz val="11"/>
        <color rgb="FF000000"/>
        <rFont val="Calibri"/>
        <charset val="134"/>
      </rPr>
      <t xml:space="preserve"> (10/16/23-11/15/23) mobile#09177031326account#1132728231Bill#15</t>
    </r>
  </si>
  <si>
    <t>11.30.23</t>
  </si>
  <si>
    <r>
      <rPr>
        <sz val="11"/>
        <color rgb="FF000000"/>
        <rFont val="Calibri"/>
        <charset val="134"/>
      </rPr>
      <t xml:space="preserve">e-PR1072S pv010753 Payment for globe charges for Account No.1132728231 Tel. no. 09177031326 note: charge to </t>
    </r>
    <r>
      <rPr>
        <b/>
        <sz val="11"/>
        <color rgb="FF000000"/>
        <rFont val="Calibri"/>
        <charset val="134"/>
      </rPr>
      <t>Fortune Vicedo</t>
    </r>
  </si>
  <si>
    <t>09.12.23</t>
  </si>
  <si>
    <t>e-PR-288HR CASH ADVANCE REQUEST OF JOSELITO BUTIHEN FOR PAYMENT IN BOARDING HOUSE IN TAGBILARAN CITY FOR SALARY DEDUCTION</t>
  </si>
  <si>
    <t>09.21.23</t>
  </si>
  <si>
    <r>
      <rPr>
        <sz val="11"/>
        <color rgb="FF000000"/>
        <rFont val="Calibri"/>
        <charset val="134"/>
      </rPr>
      <t xml:space="preserve">e-PR-314HR MOTORCYCLE LOAN REQUEST FOR </t>
    </r>
    <r>
      <rPr>
        <b/>
        <sz val="11"/>
        <color rgb="FF000000"/>
        <rFont val="Calibri"/>
        <charset val="134"/>
      </rPr>
      <t>ROSE TIAMZON</t>
    </r>
    <r>
      <rPr>
        <sz val="11"/>
        <color rgb="FF000000"/>
        <rFont val="Calibri"/>
        <charset val="134"/>
      </rPr>
      <t xml:space="preserve"> FOR SALARY DEDUCTION</t>
    </r>
  </si>
  <si>
    <r>
      <rPr>
        <sz val="11"/>
        <color rgb="FF000000"/>
        <rFont val="Calibri"/>
        <charset val="134"/>
      </rPr>
      <t xml:space="preserve">Globe charges of </t>
    </r>
    <r>
      <rPr>
        <b/>
        <sz val="11"/>
        <color rgb="FF000000"/>
        <rFont val="Calibri"/>
        <charset val="134"/>
      </rPr>
      <t>Rose Ann Tiamzon</t>
    </r>
    <r>
      <rPr>
        <sz val="11"/>
        <color rgb="FF000000"/>
        <rFont val="Calibri"/>
        <charset val="134"/>
      </rPr>
      <t xml:space="preserve">  (11/116/23-12/15/23 )mobile#09177136084account#1127371592Bill#19- Rose Ann</t>
    </r>
  </si>
  <si>
    <r>
      <rPr>
        <sz val="11"/>
        <color rgb="FF000000"/>
        <rFont val="Calibri"/>
        <charset val="134"/>
      </rPr>
      <t xml:space="preserve">Charge to </t>
    </r>
    <r>
      <rPr>
        <b/>
        <sz val="11"/>
        <color rgb="FF000000"/>
        <rFont val="Calibri"/>
        <charset val="134"/>
      </rPr>
      <t xml:space="preserve">Rose Ann </t>
    </r>
    <r>
      <rPr>
        <sz val="11"/>
        <color rgb="FF000000"/>
        <rFont val="Calibri"/>
        <charset val="134"/>
      </rPr>
      <t>case to case order of Princess Ahron Hardware due to customer overdue account and not issueng PDC Check (Note: Charge to incentive and Commission)</t>
    </r>
  </si>
  <si>
    <t>Browsing Charge Tel.consumption (04/16/24-05/15/24) mobile#09177136084account#1127371592Bill#23- Rose Ann</t>
  </si>
  <si>
    <t>11.03.23</t>
  </si>
  <si>
    <r>
      <rPr>
        <sz val="11"/>
        <color rgb="FF000000"/>
        <rFont val="Calibri"/>
        <charset val="134"/>
      </rPr>
      <t>Globe charges Tel.consumption (9/16/23-10/15/23 mobile#09178242037account#1117485005Bill#24-</t>
    </r>
    <r>
      <rPr>
        <b/>
        <sz val="11"/>
        <color rgb="FF000000"/>
        <rFont val="Calibri"/>
        <charset val="134"/>
      </rPr>
      <t>FH Joy Tahil</t>
    </r>
  </si>
  <si>
    <t>Browsing ChargeTel.consumption (04/16/24-05/15/24) mobile#09178242037account#1117485005Bill#31-Joy</t>
  </si>
  <si>
    <t>Browsing Charge Tel.consumption (07/16/24-08/15/24) mobile#09178242037account#1117485005Bill#34-Joy</t>
  </si>
  <si>
    <r>
      <rPr>
        <sz val="11"/>
        <color rgb="FF000000"/>
        <rFont val="Calibri"/>
        <charset val="134"/>
      </rPr>
      <t>Globe charges Tel.consumption (9/16/23-10/15/23 mobile#09177136137account#1127362585Bill#17-</t>
    </r>
    <r>
      <rPr>
        <b/>
        <sz val="11"/>
        <color rgb="FF000000"/>
        <rFont val="Calibri"/>
        <charset val="134"/>
      </rPr>
      <t>Wayne Ordinario</t>
    </r>
  </si>
  <si>
    <r>
      <rPr>
        <sz val="11"/>
        <color rgb="FF000000"/>
        <rFont val="Calibri"/>
        <charset val="134"/>
      </rPr>
      <t>Charge 1 unit of phone to</t>
    </r>
    <r>
      <rPr>
        <b/>
        <sz val="11"/>
        <color rgb="FF000000"/>
        <rFont val="Calibri"/>
        <charset val="134"/>
      </rPr>
      <t xml:space="preserve"> Wayne Ordinario</t>
    </r>
    <r>
      <rPr>
        <sz val="11"/>
        <color rgb="FF000000"/>
        <rFont val="Calibri"/>
        <charset val="134"/>
      </rPr>
      <t xml:space="preserve">  worth P13,990 less depreciation value of P1,198= P 12,792</t>
    </r>
  </si>
  <si>
    <t>Charge to Wayne Ordinario Php 28,080 price difference due to not applied voucher</t>
  </si>
  <si>
    <r>
      <rPr>
        <sz val="11"/>
        <color rgb="FF000000"/>
        <rFont val="Calibri"/>
        <charset val="134"/>
      </rPr>
      <t xml:space="preserve">FIRMUS e-PR-140BRY CASH ADVANCE OF </t>
    </r>
    <r>
      <rPr>
        <b/>
        <sz val="11"/>
        <color rgb="FF000000"/>
        <rFont val="Calibri"/>
        <charset val="134"/>
      </rPr>
      <t>JESSA ALINABO</t>
    </r>
    <r>
      <rPr>
        <sz val="11"/>
        <color rgb="FF000000"/>
        <rFont val="Calibri"/>
        <charset val="134"/>
      </rPr>
      <t xml:space="preserve"> FOR PAYMENT IN BOARDING HOUSE IN ORMOC NOTE: SALARY DEDUCTION</t>
    </r>
  </si>
  <si>
    <t>Phone and sim card charge to Jessa Alinabo - Xiaomi Redmi 13 C @5,499.00</t>
  </si>
  <si>
    <r>
      <rPr>
        <sz val="11"/>
        <color rgb="FF000000"/>
        <rFont val="Calibri"/>
        <charset val="134"/>
      </rPr>
      <t xml:space="preserve">FIRMUS e-PR-386HR CASH ADVANCE REQUEST OF </t>
    </r>
    <r>
      <rPr>
        <b/>
        <sz val="11"/>
        <color rgb="FF000000"/>
        <rFont val="Calibri"/>
        <charset val="134"/>
      </rPr>
      <t>AGNES ANDALAJAO</t>
    </r>
    <r>
      <rPr>
        <sz val="11"/>
        <color rgb="FF000000"/>
        <rFont val="Calibri"/>
        <charset val="134"/>
      </rPr>
      <t xml:space="preserve"> FOR SALARY DEDUCTION (1,500.00 per cut off)</t>
    </r>
  </si>
  <si>
    <t>Browsing Charge to Agnes Andalajao (02/16/24-03/15/24) mobile#09171748578account#1144438578Bill#8-Agnes</t>
  </si>
  <si>
    <r>
      <rPr>
        <sz val="11"/>
        <color rgb="FF000000"/>
        <rFont val="Calibri"/>
        <charset val="134"/>
      </rPr>
      <t>Browsing Charge Tel.consumption (01/16/24-02/15/24) mobile#09177066495account#1132728274Bill#18-</t>
    </r>
    <r>
      <rPr>
        <b/>
        <sz val="11"/>
        <color rgb="FF000000"/>
        <rFont val="Calibri"/>
        <charset val="134"/>
      </rPr>
      <t>Peter Paul Ordiz</t>
    </r>
  </si>
  <si>
    <t>Browsing charges Tel.consumption (04/16/24-05/15/24) mobile#09177066495account#1132728274Bill#21-Peter</t>
  </si>
  <si>
    <r>
      <rPr>
        <sz val="11"/>
        <color rgb="FF000000"/>
        <rFont val="Calibri"/>
        <charset val="134"/>
      </rPr>
      <t>e-PR-3003SC Charge to Venus Arguilles,</t>
    </r>
    <r>
      <rPr>
        <b/>
        <sz val="11"/>
        <color rgb="FF000000"/>
        <rFont val="Calibri"/>
        <charset val="134"/>
      </rPr>
      <t xml:space="preserve"> Peter Paul Ordiz</t>
    </r>
    <r>
      <rPr>
        <sz val="11"/>
        <color rgb="FF000000"/>
        <rFont val="Calibri"/>
        <charset val="134"/>
      </rPr>
      <t>, Arvin Ruma ( NSM ),Jeffrey Transportation Allowance for pick up of Sasakyan Back and forth, Car Rental Fee,Gasoline Allowance,Car Rental Fee amounting 12,000/4</t>
    </r>
  </si>
  <si>
    <t>7.30.24</t>
  </si>
  <si>
    <t>Browsing Charge Tel.consumption (05/16/24-06/15/24) mobile#09177066495account#1132728274Bill#22-Peter</t>
  </si>
  <si>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DR3157-2 for 180 bags Republic Cement @200/bag with interest amounting P 37,044 Note: divided by 4 (Renee,Glenda,Nino)</t>
    </r>
  </si>
  <si>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180 bags Republic Cement for DR3180 @200/bags with interest of 324 =P 36,324 (divided by 2 (Edmar Falcutilla)</t>
    </r>
  </si>
  <si>
    <t>12.13.23</t>
  </si>
  <si>
    <r>
      <rPr>
        <sz val="11"/>
        <color rgb="FF000000"/>
        <rFont val="Calibri"/>
        <charset val="134"/>
      </rPr>
      <t xml:space="preserve">To charge </t>
    </r>
    <r>
      <rPr>
        <b/>
        <sz val="11"/>
        <color rgb="FF000000"/>
        <rFont val="Calibri"/>
        <charset val="134"/>
      </rPr>
      <t>Jayson Tawagan</t>
    </r>
    <r>
      <rPr>
        <sz val="11"/>
        <color rgb="FF000000"/>
        <rFont val="Calibri"/>
        <charset val="134"/>
      </rPr>
      <t xml:space="preserve"> for case to case order of Prime Engr. Builders for DR3171/3172/3173/3188/3189/3191/3192/3193/3194/3195/3196/8555/8560/8561/8567 amounting P393,600.00 due to overdue accounts and customer don't issue PDC payment</t>
    </r>
  </si>
  <si>
    <t>02.09.24</t>
  </si>
  <si>
    <t>e-PR-807HR PV#2024-000247 Globe Charges of Ana Meliza Z. Marcelo   (12/06/23-01/05/24) mobile#09176338627account#1125328088 Bill#22</t>
  </si>
  <si>
    <r>
      <rPr>
        <sz val="11"/>
        <color rgb="FF000000"/>
        <rFont val="Calibri"/>
        <charset val="134"/>
      </rPr>
      <t xml:space="preserve">e-PR-901HR Cash Advance Request for Salary Deduction by </t>
    </r>
    <r>
      <rPr>
        <b/>
        <sz val="11"/>
        <color rgb="FF000000"/>
        <rFont val="Calibri"/>
        <charset val="134"/>
      </rPr>
      <t>HR Ana Meliza, Marcelo</t>
    </r>
  </si>
  <si>
    <r>
      <rPr>
        <sz val="11"/>
        <color rgb="FF000000"/>
        <rFont val="Calibri"/>
        <charset val="134"/>
      </rPr>
      <t xml:space="preserve">e-PR-926HR Cash Advance Request for Salary Deduction on </t>
    </r>
    <r>
      <rPr>
        <b/>
        <sz val="11"/>
        <color rgb="FF000000"/>
        <rFont val="Calibri"/>
        <charset val="134"/>
      </rPr>
      <t>Michael Llave</t>
    </r>
  </si>
  <si>
    <t>04.23.24</t>
  </si>
  <si>
    <t>Nippon Epoxy Primer Gray 1L - 1 can will be charge to Christian Oloroso at P255.00 due to missing item at Cambridge warehouse</t>
  </si>
  <si>
    <t>06.24.24</t>
  </si>
  <si>
    <t>e-PR-1296HR Cash Advance for Christian Oloroso</t>
  </si>
  <si>
    <t>03.09.24</t>
  </si>
  <si>
    <r>
      <rPr>
        <sz val="11"/>
        <color rgb="FF000000"/>
        <rFont val="Calibri"/>
        <charset val="134"/>
      </rPr>
      <t xml:space="preserve">e-PR-1692F Cash Advance Request for Salary Deduction by </t>
    </r>
    <r>
      <rPr>
        <b/>
        <sz val="11"/>
        <color rgb="FF000000"/>
        <rFont val="Calibri"/>
        <charset val="134"/>
      </rPr>
      <t>Princess Gale, MANALO</t>
    </r>
  </si>
  <si>
    <t>07.02.24</t>
  </si>
  <si>
    <t>Deduct salary from Princess Manalo due to not returning change for PCF to CFM.</t>
  </si>
  <si>
    <t>02.26.24</t>
  </si>
  <si>
    <r>
      <rPr>
        <sz val="11"/>
        <color rgb="FF000000"/>
        <rFont val="Calibri"/>
        <charset val="134"/>
      </rPr>
      <t xml:space="preserve">Globe charges of </t>
    </r>
    <r>
      <rPr>
        <b/>
        <sz val="11"/>
        <color rgb="FF000000"/>
        <rFont val="Calibri"/>
        <charset val="134"/>
      </rPr>
      <t>Carvin Salva</t>
    </r>
    <r>
      <rPr>
        <sz val="11"/>
        <color rgb="FF000000"/>
        <rFont val="Calibri"/>
        <charset val="134"/>
      </rPr>
      <t xml:space="preserve"> (01/06/24-02/05/24) mobile#09176338699account#1125328096Bill#23</t>
    </r>
  </si>
  <si>
    <t>04.03.24</t>
  </si>
  <si>
    <r>
      <rPr>
        <sz val="11"/>
        <color rgb="FF000000"/>
        <rFont val="Calibri"/>
        <charset val="134"/>
      </rPr>
      <t>Browsing Charges Tel.consumption (02/06/24-03/5/24) mobile#09176338755account#1125328126Bill#24-</t>
    </r>
    <r>
      <rPr>
        <b/>
        <sz val="11"/>
        <color rgb="FF000000"/>
        <rFont val="Calibri"/>
        <charset val="134"/>
      </rPr>
      <t>Josie Dela Cruz</t>
    </r>
  </si>
  <si>
    <r>
      <rPr>
        <sz val="11"/>
        <color rgb="FF000000"/>
        <rFont val="Calibri"/>
        <charset val="134"/>
      </rPr>
      <t>Browsing Charges Tel.consumption (06/06/24-07/5/24) mobile#09176338755account#1125328126Bill#28-</t>
    </r>
    <r>
      <rPr>
        <b/>
        <sz val="11"/>
        <color rgb="FF000000"/>
        <rFont val="Calibri"/>
        <charset val="134"/>
      </rPr>
      <t>Josie Dela Cruz</t>
    </r>
  </si>
  <si>
    <t>e-PR-1479HR Cash Advances for housing bill of Josie Dela Cruz for 10 months with 3% interest - P 10,000.00 NOTE: 1,666.67/cut month</t>
  </si>
  <si>
    <t>3% interest for e-PR-1479HR Cash Advances for housing bill of Josie Dela Cruz for 10 months</t>
  </si>
  <si>
    <t>1,654.83 (interest)</t>
  </si>
  <si>
    <r>
      <rPr>
        <sz val="11"/>
        <color rgb="FF000000"/>
        <rFont val="Calibri"/>
        <charset val="134"/>
      </rPr>
      <t>Browsing Charge Tel.consumption (02/16/24-03/15/24) mobile#09177066175account#1132728223Bill#19-</t>
    </r>
    <r>
      <rPr>
        <b/>
        <sz val="11"/>
        <color rgb="FF000000"/>
        <rFont val="Calibri"/>
        <charset val="134"/>
      </rPr>
      <t>Eula</t>
    </r>
  </si>
  <si>
    <r>
      <rPr>
        <sz val="11"/>
        <color rgb="FF000000"/>
        <rFont val="Calibri"/>
        <charset val="134"/>
      </rPr>
      <t>Browsing charges Tel.consumption (04/16/24-05/15/24) mobile#09177066175account#1132728223Bill#21-</t>
    </r>
    <r>
      <rPr>
        <b/>
        <sz val="11"/>
        <color rgb="FF000000"/>
        <rFont val="Calibri"/>
        <charset val="134"/>
      </rPr>
      <t>Eula</t>
    </r>
  </si>
  <si>
    <t>07.16.24</t>
  </si>
  <si>
    <r>
      <rPr>
        <sz val="11"/>
        <color rgb="FF000000"/>
        <rFont val="Calibri"/>
        <charset val="134"/>
      </rPr>
      <t xml:space="preserve">Deduct salary from </t>
    </r>
    <r>
      <rPr>
        <b/>
        <sz val="11"/>
        <color rgb="FF000000"/>
        <rFont val="Calibri"/>
        <charset val="134"/>
      </rPr>
      <t>Eula Jose</t>
    </r>
    <r>
      <rPr>
        <sz val="11"/>
        <color rgb="FF000000"/>
        <rFont val="Calibri"/>
        <charset val="134"/>
      </rPr>
      <t xml:space="preserve"> due to not returning change for PCF to CFM and double usage of e-PR</t>
    </r>
  </si>
  <si>
    <r>
      <rPr>
        <sz val="11"/>
        <color rgb="FF000000"/>
        <rFont val="Calibri"/>
        <charset val="134"/>
      </rPr>
      <t xml:space="preserve">6 bags Republic Type 1T, 2 bags Mabuhay Portland Type 1 @ 40/bag to be charge to </t>
    </r>
    <r>
      <rPr>
        <b/>
        <sz val="11"/>
        <color rgb="FF000000"/>
        <rFont val="Calibri"/>
        <charset val="134"/>
      </rPr>
      <t>Jackson Ano-os</t>
    </r>
    <r>
      <rPr>
        <sz val="11"/>
        <color rgb="FF000000"/>
        <rFont val="Calibri"/>
        <charset val="134"/>
      </rPr>
      <t xml:space="preserve"> Total of P320.00</t>
    </r>
  </si>
  <si>
    <t>2 pcs Pylox Lazer paint @90.10 each to becharge to Jackson Ano-os total of P180.20</t>
  </si>
  <si>
    <r>
      <rPr>
        <sz val="11"/>
        <color rgb="FF000000"/>
        <rFont val="Calibri"/>
        <charset val="134"/>
      </rPr>
      <t xml:space="preserve">e-PR-1127HR Cash advance of </t>
    </r>
    <r>
      <rPr>
        <b/>
        <sz val="11"/>
        <color rgb="FF000000"/>
        <rFont val="Calibri"/>
        <charset val="134"/>
      </rPr>
      <t>RSM Arvin Ruma</t>
    </r>
    <r>
      <rPr>
        <sz val="11"/>
        <color rgb="FF000000"/>
        <rFont val="Calibri"/>
        <charset val="134"/>
      </rPr>
      <t xml:space="preserve"> for daughter's operation</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</si>
  <si>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 xml:space="preserve">Peter Paul Ordiz, </t>
    </r>
    <r>
      <rPr>
        <b/>
        <sz val="11"/>
        <color rgb="FF000000"/>
        <rFont val="Calibri"/>
        <charset val="134"/>
      </rPr>
      <t>Arvin Ruma ( NSM )</t>
    </r>
    <r>
      <rPr>
        <sz val="11"/>
        <color rgb="FF000000"/>
        <rFont val="Calibri"/>
        <charset val="134"/>
      </rPr>
      <t>,Jeffrey Transportation Allowance for pick up of Sasakyan Back and forth, Car Rental Fee,Gasoline Allowance,Car Rental Fee 12,000/4</t>
    </r>
  </si>
  <si>
    <r>
      <rPr>
        <sz val="11"/>
        <color rgb="FF000000"/>
        <rFont val="Calibri"/>
        <charset val="134"/>
      </rPr>
      <t xml:space="preserve">e-PR1747S For purchase of second hand car for </t>
    </r>
    <r>
      <rPr>
        <b/>
        <sz val="11"/>
        <color rgb="FF000000"/>
        <rFont val="Calibri"/>
        <charset val="134"/>
      </rPr>
      <t>NSM Arvin Ruma</t>
    </r>
  </si>
  <si>
    <t>05.04.24</t>
  </si>
  <si>
    <r>
      <rPr>
        <sz val="11"/>
        <color rgb="FF000000"/>
        <rFont val="Calibri"/>
        <charset val="134"/>
      </rPr>
      <t xml:space="preserve">Cash Advance Request for Salary Deduction on </t>
    </r>
    <r>
      <rPr>
        <b/>
        <sz val="11"/>
        <color rgb="FF000000"/>
        <rFont val="Calibri"/>
        <charset val="134"/>
      </rPr>
      <t>Ivy Gallogo</t>
    </r>
  </si>
  <si>
    <r>
      <rPr>
        <sz val="11"/>
        <color rgb="FF000000"/>
        <rFont val="Calibri"/>
        <charset val="134"/>
      </rPr>
      <t>Browsing charges Tel.consumption (03/16/24-04/15/24) mobile#09176222804account#1136599282Bill#17-</t>
    </r>
    <r>
      <rPr>
        <b/>
        <sz val="11"/>
        <color rgb="FF000000"/>
        <rFont val="Calibri"/>
        <charset val="134"/>
      </rPr>
      <t>Rodel</t>
    </r>
  </si>
  <si>
    <r>
      <rPr>
        <sz val="11"/>
        <color rgb="FF000000"/>
        <rFont val="Calibri"/>
        <charset val="134"/>
      </rPr>
      <t xml:space="preserve">Browsing Charge to Zoup (Rogelio) (02/16/24-03/15/24) mobile#09177067147account#1132728258Bill#19- </t>
    </r>
    <r>
      <rPr>
        <b/>
        <sz val="11"/>
        <color rgb="FF000000"/>
        <rFont val="Calibri"/>
        <charset val="134"/>
      </rPr>
      <t>Edvan</t>
    </r>
  </si>
  <si>
    <t>05.23.24</t>
  </si>
  <si>
    <r>
      <rPr>
        <sz val="11"/>
        <color rgb="FF000000"/>
        <rFont val="Calibri"/>
        <charset val="134"/>
      </rPr>
      <t xml:space="preserve">e-PR-1220HR Cash Advance Request for Salary Deduction on </t>
    </r>
    <r>
      <rPr>
        <b/>
        <sz val="11"/>
        <color rgb="FF000000"/>
        <rFont val="Calibri"/>
        <charset val="134"/>
      </rPr>
      <t>Joseph Ilijay</t>
    </r>
  </si>
  <si>
    <r>
      <rPr>
        <sz val="11"/>
        <color rgb="FF000000"/>
        <rFont val="Calibri"/>
        <charset val="134"/>
      </rPr>
      <t>Browsing charges Tel.consumption (04/16/24-05/15/24) mobile#09173229292account#1145865747Bill#9-</t>
    </r>
    <r>
      <rPr>
        <b/>
        <sz val="11"/>
        <color rgb="FF000000"/>
        <rFont val="Calibri"/>
        <charset val="134"/>
      </rPr>
      <t>Jessa</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</si>
  <si>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Peter Paul Ordiz, Arvin Ruma ( NSM ),</t>
    </r>
    <r>
      <rPr>
        <b/>
        <sz val="11"/>
        <color rgb="FF000000"/>
        <rFont val="Calibri"/>
        <charset val="134"/>
      </rPr>
      <t>Jeffrey</t>
    </r>
    <r>
      <rPr>
        <sz val="11"/>
        <color rgb="FF000000"/>
        <rFont val="Calibri"/>
        <charset val="134"/>
      </rPr>
      <t xml:space="preserve"> Transportation Allowance for pick up of Sasakyan Back and forth, Car Rental Fee,Gasoline Allowance,Car Rental Fee 12,000/4</t>
    </r>
  </si>
  <si>
    <t>07.04.24</t>
  </si>
  <si>
    <r>
      <rPr>
        <sz val="11"/>
        <color rgb="FF000000"/>
        <rFont val="Calibri"/>
        <charset val="134"/>
      </rPr>
      <t xml:space="preserve">e-PR-2585BM Payment for V3 Smart Tech. Billing Buildmart Ph Technologies Inc. Note: Charge to </t>
    </r>
    <r>
      <rPr>
        <b/>
        <sz val="11"/>
        <color rgb="FF000000"/>
        <rFont val="Calibri"/>
        <charset val="134"/>
      </rPr>
      <t>Rizza Angela Olea</t>
    </r>
  </si>
  <si>
    <t>07.10.24</t>
  </si>
  <si>
    <r>
      <rPr>
        <sz val="11"/>
        <color rgb="FF000000"/>
        <rFont val="Calibri"/>
        <charset val="134"/>
      </rPr>
      <t xml:space="preserve">e-PR-1355HR Cash Advance for </t>
    </r>
    <r>
      <rPr>
        <b/>
        <sz val="11"/>
        <color rgb="FF000000"/>
        <rFont val="Calibri"/>
        <charset val="134"/>
      </rPr>
      <t>Fernando Rili</t>
    </r>
    <r>
      <rPr>
        <sz val="11"/>
        <color rgb="FF000000"/>
        <rFont val="Calibri"/>
        <charset val="134"/>
      </rPr>
      <t xml:space="preserve"> with 3% interest</t>
    </r>
  </si>
  <si>
    <r>
      <rPr>
        <sz val="11"/>
        <color rgb="FF000000"/>
        <rFont val="Calibri"/>
        <charset val="134"/>
      </rPr>
      <t xml:space="preserve">e-PR-940HR Cash advance of </t>
    </r>
    <r>
      <rPr>
        <b/>
        <sz val="11"/>
        <color rgb="FF000000"/>
        <rFont val="Calibri"/>
        <charset val="134"/>
      </rPr>
      <t>Patric Pagaspas</t>
    </r>
    <r>
      <rPr>
        <sz val="11"/>
        <color rgb="FF000000"/>
        <rFont val="Calibri"/>
        <charset val="134"/>
      </rPr>
      <t xml:space="preserve"> (Boom Truck-Driver) - 2,000.00</t>
    </r>
  </si>
  <si>
    <r>
      <rPr>
        <sz val="11"/>
        <color rgb="FF000000"/>
        <rFont val="Calibri"/>
        <charset val="134"/>
      </rPr>
      <t xml:space="preserve">e-PR-940HR Cash advance of </t>
    </r>
    <r>
      <rPr>
        <b/>
        <sz val="11"/>
        <color rgb="FF000000"/>
        <rFont val="Calibri"/>
        <charset val="134"/>
      </rPr>
      <t>Reche Rosaoro</t>
    </r>
    <r>
      <rPr>
        <sz val="11"/>
        <color rgb="FF000000"/>
        <rFont val="Calibri"/>
        <charset val="134"/>
      </rPr>
      <t xml:space="preserve"> (Boom Truck-Helper) - 1,000.00</t>
    </r>
  </si>
  <si>
    <r>
      <rPr>
        <sz val="11"/>
        <color theme="1"/>
        <rFont val="Calibri"/>
        <charset val="134"/>
      </rPr>
      <t>e-PR-1407HR Cash Advance for</t>
    </r>
    <r>
      <rPr>
        <b/>
        <sz val="11"/>
        <color theme="1"/>
        <rFont val="Calibri"/>
        <charset val="134"/>
      </rPr>
      <t xml:space="preserve"> ROLANDO DELIS</t>
    </r>
    <r>
      <rPr>
        <sz val="11"/>
        <color theme="1"/>
        <rFont val="Calibri"/>
        <charset val="134"/>
      </rPr>
      <t xml:space="preserve"> with 3% interest/month</t>
    </r>
  </si>
  <si>
    <t>8.3.24</t>
  </si>
  <si>
    <r>
      <rPr>
        <sz val="11"/>
        <color theme="1"/>
        <rFont val="Calibri"/>
        <charset val="134"/>
      </rPr>
      <t xml:space="preserve">e-PR-1415HR Cash advance for Christian </t>
    </r>
    <r>
      <rPr>
        <b/>
        <sz val="11"/>
        <color theme="1"/>
        <rFont val="Calibri"/>
        <charset val="134"/>
      </rPr>
      <t>Brian Billones</t>
    </r>
    <r>
      <rPr>
        <sz val="11"/>
        <color theme="1"/>
        <rFont val="Calibri"/>
        <charset val="134"/>
      </rPr>
      <t xml:space="preserve"> from Bohol</t>
    </r>
  </si>
  <si>
    <t>9.6.24</t>
  </si>
  <si>
    <t xml:space="preserve">e-PR-1401HR Note: Charge to Christian Billones 7/31/2024 - 7/30/2024 Philippine Air - UP3XKV,Pasay Transportation allowance going to Centerpoint </t>
  </si>
  <si>
    <r>
      <rPr>
        <sz val="11"/>
        <color theme="1"/>
        <rFont val="Calibri"/>
        <charset val="134"/>
      </rPr>
      <t xml:space="preserve">e-PR-1416HR Cash Advances for </t>
    </r>
    <r>
      <rPr>
        <b/>
        <sz val="11"/>
        <color theme="1"/>
        <rFont val="Calibri"/>
        <charset val="134"/>
      </rPr>
      <t>Robert Peligrino</t>
    </r>
    <r>
      <rPr>
        <sz val="11"/>
        <color theme="1"/>
        <rFont val="Calibri"/>
        <charset val="134"/>
      </rPr>
      <t xml:space="preserve"> from Bohol</t>
    </r>
  </si>
  <si>
    <t xml:space="preserve">e-PR-1401HR Note: Charge to Robert Peligrino 7/31/2024 - 7/30/2024 Philippine Air - UP3XKV,Pasay Transportation allowance going to Centerpoint </t>
  </si>
  <si>
    <r>
      <rPr>
        <sz val="11"/>
        <color rgb="FF000000"/>
        <rFont val="Calibri"/>
        <charset val="134"/>
      </rPr>
      <t xml:space="preserve">Charge to </t>
    </r>
    <r>
      <rPr>
        <b/>
        <sz val="11"/>
        <color rgb="FF000000"/>
        <rFont val="Calibri"/>
        <charset val="134"/>
      </rPr>
      <t>Jestoni Rellona</t>
    </r>
    <r>
      <rPr>
        <sz val="11"/>
        <color rgb="FF000000"/>
        <rFont val="Calibri"/>
        <charset val="134"/>
      </rPr>
      <t xml:space="preserve"> and</t>
    </r>
    <r>
      <rPr>
        <b/>
        <sz val="11"/>
        <color rgb="FF000000"/>
        <rFont val="Calibri"/>
        <charset val="134"/>
      </rPr>
      <t xml:space="preserve"> </t>
    </r>
    <r>
      <rPr>
        <sz val="11"/>
        <color rgb="FF000000"/>
        <rFont val="Calibri"/>
        <charset val="134"/>
      </rPr>
      <t>Glenda Carmona due to late e-PR Charge to bonuses and incentives under e-PR-3005SC, e-PR-3014SC, e-PR-3037SC, e-PR-3067SC, e-PR-3081SC - 5,200.00/2 = 2,600.00 each</t>
    </r>
  </si>
  <si>
    <t>Browsing ChargesTel.consumption (06/16/24-07/15/24) mobile#09176228086account#1136599290Bill#20-Abby</t>
  </si>
  <si>
    <t>8.20.24</t>
  </si>
  <si>
    <r>
      <rPr>
        <sz val="11"/>
        <color rgb="FF000000"/>
        <rFont val="Calibri"/>
        <charset val="134"/>
      </rPr>
      <t xml:space="preserve">e-PR-1510HR Cash Advances for </t>
    </r>
    <r>
      <rPr>
        <b/>
        <sz val="11"/>
        <color rgb="FF000000"/>
        <rFont val="Calibri"/>
        <charset val="134"/>
      </rPr>
      <t>Edgen Ebalde</t>
    </r>
    <r>
      <rPr>
        <sz val="11"/>
        <color rgb="FF000000"/>
        <rFont val="Calibri"/>
        <charset val="134"/>
      </rPr>
      <t xml:space="preserve"> - going to warehouse Bacolod - Php 3,000</t>
    </r>
  </si>
  <si>
    <t>8.23.24</t>
  </si>
  <si>
    <t>To charge Lilet Tandingan for unpaid balance to Nippon due to unapproved discount amounting P76,466.57 (split with company and Richelle Latoja)</t>
  </si>
  <si>
    <t>To charge Richelle Latoja for unpaid balance to Nippon due to unapproved discount amounting P76,466.57 (split with company and Lilet Tandingan)</t>
  </si>
  <si>
    <r>
      <rPr>
        <sz val="11"/>
        <color rgb="FF000000"/>
        <rFont val="Calibri"/>
        <charset val="134"/>
      </rPr>
      <t xml:space="preserve">Charge to </t>
    </r>
    <r>
      <rPr>
        <b/>
        <sz val="11"/>
        <color rgb="FF000000"/>
        <rFont val="Calibri"/>
        <charset val="134"/>
      </rPr>
      <t>Junrell Pitoc</t>
    </r>
    <r>
      <rPr>
        <sz val="11"/>
        <color rgb="FF000000"/>
        <rFont val="Calibri"/>
        <charset val="134"/>
      </rPr>
      <t xml:space="preserve"> Subcriptions and Downloads Tel.consumption (07/16/24-08/15/24) mobile#09173159494account#1145865739 Bill#12- Junrell</t>
    </r>
  </si>
  <si>
    <t xml:space="preserve">ZOUP CORPORATION </t>
  </si>
  <si>
    <r>
      <rPr>
        <sz val="11"/>
        <color rgb="FF000000"/>
        <rFont val="Calibri"/>
        <charset val="134"/>
      </rPr>
      <t xml:space="preserve">Charge 1 unit of phone to </t>
    </r>
    <r>
      <rPr>
        <b/>
        <sz val="11"/>
        <color rgb="FF000000"/>
        <rFont val="Calibri"/>
        <charset val="134"/>
      </rPr>
      <t>Veronica</t>
    </r>
    <r>
      <rPr>
        <sz val="11"/>
        <color rgb="FF000000"/>
        <rFont val="Calibri"/>
        <charset val="134"/>
      </rPr>
      <t xml:space="preserve"> Coordinator of Zoup worth P13,990 less depreciation value of P1,198= P 12,792</t>
    </r>
  </si>
  <si>
    <r>
      <rPr>
        <sz val="11"/>
        <color rgb="FF000000"/>
        <rFont val="Calibri"/>
        <charset val="134"/>
      </rPr>
      <t xml:space="preserve">gs#002491/002321/002313/002312/002306/002304/002305/002309/002307/002308/002310 CHARGE TO </t>
    </r>
    <r>
      <rPr>
        <b/>
        <sz val="11"/>
        <color rgb="FF000000"/>
        <rFont val="Calibri"/>
        <charset val="134"/>
      </rPr>
      <t>ROGELIO CABALLERO</t>
    </r>
    <r>
      <rPr>
        <sz val="11"/>
        <color rgb="FF000000"/>
        <rFont val="Calibri"/>
        <charset val="134"/>
      </rPr>
      <t xml:space="preserve"> (CHARGE TO INCENTIVE AND COMMISSION)</t>
    </r>
  </si>
  <si>
    <t>Php 2,106,898.91</t>
  </si>
  <si>
    <r>
      <rPr>
        <sz val="10"/>
        <color theme="1"/>
        <rFont val="Arial"/>
        <charset val="134"/>
      </rPr>
      <t>Browsing Charges Tel.consumption (06/06/24-07/5/24) mobile#09176338928account#1125328177Bill#28-</t>
    </r>
    <r>
      <rPr>
        <b/>
        <sz val="10"/>
        <color theme="1"/>
        <rFont val="Arial"/>
        <charset val="134"/>
      </rPr>
      <t xml:space="preserve"> Katherine omoy</t>
    </r>
  </si>
  <si>
    <r>
      <rPr>
        <sz val="10"/>
        <color theme="1"/>
        <rFont val="Arial"/>
        <charset val="134"/>
      </rPr>
      <t xml:space="preserve">To charge the difference of customer Escallantes Motorparts to </t>
    </r>
    <r>
      <rPr>
        <b/>
        <sz val="10"/>
        <color theme="1"/>
        <rFont val="Arial"/>
        <charset val="134"/>
      </rPr>
      <t>Jemelyn Rivera</t>
    </r>
  </si>
  <si>
    <r>
      <rPr>
        <sz val="10"/>
        <color theme="1"/>
        <rFont val="Arial"/>
        <charset val="134"/>
      </rPr>
      <t xml:space="preserve">To charge price difference of customer A&amp;P Motorparts to </t>
    </r>
    <r>
      <rPr>
        <b/>
        <sz val="10"/>
        <color theme="1"/>
        <rFont val="Arial"/>
        <charset val="134"/>
      </rPr>
      <t>Jemelyn Rivera</t>
    </r>
  </si>
  <si>
    <r>
      <rPr>
        <sz val="10"/>
        <color theme="1"/>
        <rFont val="Arial"/>
        <charset val="134"/>
      </rPr>
      <t xml:space="preserve">To charge unpaid payment of customer Ayie Motorcycle parts to </t>
    </r>
    <r>
      <rPr>
        <b/>
        <sz val="10"/>
        <color theme="1"/>
        <rFont val="Arial"/>
        <charset val="134"/>
      </rPr>
      <t>Jemelyn Rivera</t>
    </r>
  </si>
  <si>
    <r>
      <rPr>
        <sz val="10"/>
        <color theme="1"/>
        <rFont val="Arial"/>
        <charset val="134"/>
      </rPr>
      <t xml:space="preserve">Charge to forklift operator </t>
    </r>
    <r>
      <rPr>
        <b/>
        <sz val="10"/>
        <color theme="1"/>
        <rFont val="Arial"/>
        <charset val="134"/>
      </rPr>
      <t>Reymund Burda</t>
    </r>
    <r>
      <rPr>
        <sz val="10"/>
        <color theme="1"/>
        <rFont val="Arial"/>
        <charset val="134"/>
      </rPr>
      <t xml:space="preserve"> at Bacolod Commercial warehouse 4pcs of Duo Classic SG 5L @ 1103/pc</t>
    </r>
  </si>
  <si>
    <t>06.13.24</t>
  </si>
  <si>
    <r>
      <rPr>
        <sz val="10"/>
        <color theme="1"/>
        <rFont val="Arial"/>
        <charset val="134"/>
      </rPr>
      <t>e-PR-1241HR CA for</t>
    </r>
    <r>
      <rPr>
        <b/>
        <sz val="10"/>
        <color theme="1"/>
        <rFont val="Arial"/>
        <charset val="134"/>
      </rPr>
      <t xml:space="preserve"> Dennis De La Calzada</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</si>
</sst>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0\)"/>
    <numFmt numFmtId="177" formatCode="mm/dd/yy"/>
    <numFmt numFmtId="178" formatCode="m/d/yy"/>
    <numFmt numFmtId="179" formatCode="_(&quot;$&quot;* #,##0.00_);_(&quot;$&quot;* \(#,##0.00\);_(&quot;$&quot;* &quot;-&quot;??_);_(@_)"/>
    <numFmt numFmtId="180" formatCode="mm/dd/yyyy"/>
    <numFmt numFmtId="181" formatCode="m/d/yyyy"/>
    <numFmt numFmtId="182" formatCode="_(* #,##0.00_);_(* \(#,##0.00\);_(* &quot;-&quot;??_);_(@_)"/>
  </numFmts>
  <fonts count="36">
    <font>
      <sz val="10"/>
      <color rgb="FF000000"/>
      <name val="Arial"/>
      <charset val="134"/>
      <scheme val="minor"/>
    </font>
    <font>
      <sz val="10"/>
      <color theme="1"/>
      <name val="Arial"/>
      <charset val="134"/>
      <scheme val="minor"/>
    </font>
    <font>
      <b/>
      <sz val="10"/>
      <color theme="1"/>
      <name val="Arial"/>
      <charset val="134"/>
      <scheme val="minor"/>
    </font>
    <font>
      <b/>
      <sz val="11"/>
      <color rgb="FF000000"/>
      <name val="Calibri"/>
      <charset val="134"/>
    </font>
    <font>
      <sz val="11"/>
      <color rgb="FF000000"/>
      <name val="Calibri"/>
      <charset val="134"/>
    </font>
    <font>
      <b/>
      <i/>
      <sz val="11"/>
      <color rgb="FF000000"/>
      <name val="Calibri"/>
      <charset val="134"/>
    </font>
    <font>
      <sz val="11"/>
      <color theme="5"/>
      <name val="Calibri"/>
      <charset val="134"/>
    </font>
    <font>
      <sz val="11"/>
      <color rgb="FFFF0000"/>
      <name val="Calibri"/>
      <charset val="134"/>
    </font>
    <font>
      <sz val="11"/>
      <color rgb="FFEA4335"/>
      <name val="Calibri"/>
      <charset val="134"/>
    </font>
    <font>
      <sz val="11"/>
      <color theme="1"/>
      <name val="Calibri"/>
      <charset val="134"/>
    </font>
    <font>
      <sz val="11"/>
      <color rgb="FF222222"/>
      <name val="Calibri"/>
      <charset val="134"/>
    </font>
    <font>
      <b/>
      <sz val="11"/>
      <color rgb="FF222222"/>
      <name val="Calibri"/>
      <charset val="134"/>
    </font>
    <font>
      <b/>
      <sz val="11"/>
      <color theme="1"/>
      <name val="Calibri"/>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color theme="1"/>
      <name val="Arial"/>
      <charset val="134"/>
    </font>
    <font>
      <b/>
      <sz val="10"/>
      <color theme="1"/>
      <name val="Arial"/>
      <charset val="134"/>
    </font>
    <font>
      <b/>
      <sz val="11"/>
      <color rgb="FFFF0000"/>
      <name val="Calibri"/>
      <charset val="134"/>
    </font>
  </fonts>
  <fills count="39">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00B0F0"/>
        <bgColor rgb="FF00B0F0"/>
      </patternFill>
    </fill>
    <fill>
      <patternFill patternType="solid">
        <fgColor rgb="FF00B050"/>
        <bgColor rgb="FF00B050"/>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9" borderId="14" applyNumberFormat="0" applyAlignment="0" applyProtection="0">
      <alignment vertical="center"/>
    </xf>
    <xf numFmtId="0" fontId="23" fillId="10" borderId="15" applyNumberFormat="0" applyAlignment="0" applyProtection="0">
      <alignment vertical="center"/>
    </xf>
    <xf numFmtId="0" fontId="24" fillId="10" borderId="14" applyNumberFormat="0" applyAlignment="0" applyProtection="0">
      <alignment vertical="center"/>
    </xf>
    <xf numFmtId="0" fontId="25" fillId="11"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cellStyleXfs>
  <cellXfs count="116">
    <xf numFmtId="0" fontId="0" fillId="0" borderId="0" xfId="0" applyFont="1" applyAlignment="1"/>
    <xf numFmtId="0" fontId="1" fillId="0" borderId="1" xfId="0" applyFont="1" applyBorder="1" applyAlignment="1"/>
    <xf numFmtId="176" fontId="1" fillId="0" borderId="1" xfId="0" applyNumberFormat="1" applyFont="1" applyBorder="1" applyAlignment="1"/>
    <xf numFmtId="176" fontId="2" fillId="2" borderId="1" xfId="0" applyNumberFormat="1" applyFont="1" applyFill="1" applyBorder="1"/>
    <xf numFmtId="0" fontId="3" fillId="0" borderId="0" xfId="0" applyFont="1" applyAlignment="1">
      <alignment horizontal="left"/>
    </xf>
    <xf numFmtId="0" fontId="4" fillId="0" borderId="0" xfId="0" applyFont="1" applyAlignment="1"/>
    <xf numFmtId="176" fontId="4" fillId="0" borderId="0" xfId="0" applyNumberFormat="1" applyFont="1" applyAlignment="1"/>
    <xf numFmtId="4" fontId="4" fillId="0" borderId="0" xfId="0" applyNumberFormat="1" applyFont="1" applyAlignment="1"/>
    <xf numFmtId="177" fontId="4" fillId="0" borderId="1" xfId="0" applyNumberFormat="1" applyFont="1" applyBorder="1" applyAlignment="1">
      <alignment horizontal="left"/>
    </xf>
    <xf numFmtId="0" fontId="4" fillId="0" borderId="1" xfId="0" applyFont="1" applyBorder="1" applyAlignment="1"/>
    <xf numFmtId="176" fontId="4" fillId="0" borderId="1" xfId="0" applyNumberFormat="1" applyFont="1" applyBorder="1" applyAlignment="1">
      <alignment horizontal="right"/>
    </xf>
    <xf numFmtId="4" fontId="4" fillId="0" borderId="1" xfId="0" applyNumberFormat="1" applyFont="1" applyBorder="1" applyAlignment="1">
      <alignment horizontal="right"/>
    </xf>
    <xf numFmtId="0" fontId="4" fillId="0" borderId="0" xfId="0" applyFont="1" applyAlignment="1">
      <alignment horizontal="left"/>
    </xf>
    <xf numFmtId="4" fontId="3" fillId="2" borderId="1" xfId="0" applyNumberFormat="1" applyFont="1" applyFill="1" applyBorder="1" applyAlignment="1">
      <alignment horizontal="right"/>
    </xf>
    <xf numFmtId="178" fontId="4" fillId="0" borderId="1" xfId="0" applyNumberFormat="1" applyFont="1" applyBorder="1" applyAlignment="1">
      <alignment horizontal="left"/>
    </xf>
    <xf numFmtId="176" fontId="4" fillId="0" borderId="1" xfId="0" applyNumberFormat="1" applyFont="1" applyBorder="1" applyAlignment="1"/>
    <xf numFmtId="176" fontId="1" fillId="0" borderId="0" xfId="0" applyNumberFormat="1" applyFont="1"/>
    <xf numFmtId="4" fontId="1" fillId="0" borderId="0" xfId="0" applyNumberFormat="1" applyFont="1"/>
    <xf numFmtId="0" fontId="1" fillId="0" borderId="1" xfId="0" applyFont="1" applyBorder="1" applyAlignment="1">
      <alignment horizontal="left"/>
    </xf>
    <xf numFmtId="4" fontId="1" fillId="0" borderId="1" xfId="0" applyNumberFormat="1" applyFont="1" applyBorder="1" applyAlignment="1"/>
    <xf numFmtId="0" fontId="1" fillId="0" borderId="0" xfId="0" applyFont="1" applyAlignment="1">
      <alignment horizontal="left"/>
    </xf>
    <xf numFmtId="0" fontId="1" fillId="0" borderId="0" xfId="0" applyFont="1" applyAlignment="1"/>
    <xf numFmtId="176" fontId="1" fillId="0" borderId="0" xfId="0" applyNumberFormat="1" applyFont="1" applyAlignment="1"/>
    <xf numFmtId="4" fontId="2" fillId="2" borderId="0" xfId="0" applyNumberFormat="1" applyFont="1" applyFill="1" applyAlignment="1"/>
    <xf numFmtId="4" fontId="2" fillId="2" borderId="1" xfId="0" applyNumberFormat="1" applyFont="1" applyFill="1" applyBorder="1"/>
    <xf numFmtId="4" fontId="2" fillId="2" borderId="1" xfId="0" applyNumberFormat="1" applyFont="1" applyFill="1" applyBorder="1" applyAlignment="1"/>
    <xf numFmtId="0" fontId="4" fillId="3" borderId="0" xfId="0" applyFont="1" applyFill="1" applyAlignment="1"/>
    <xf numFmtId="0" fontId="4" fillId="0" borderId="2" xfId="0" applyFont="1" applyBorder="1" applyAlignment="1">
      <alignment horizontal="left"/>
    </xf>
    <xf numFmtId="0" fontId="5" fillId="0" borderId="2" xfId="0" applyFont="1" applyBorder="1" applyAlignment="1"/>
    <xf numFmtId="176" fontId="4" fillId="0" borderId="2" xfId="0" applyNumberFormat="1" applyFont="1" applyBorder="1" applyAlignment="1"/>
    <xf numFmtId="0" fontId="6" fillId="0" borderId="0" xfId="0" applyFont="1" applyAlignment="1"/>
    <xf numFmtId="0" fontId="4" fillId="0" borderId="2" xfId="0" applyFont="1" applyBorder="1" applyAlignment="1"/>
    <xf numFmtId="176" fontId="3" fillId="4" borderId="2" xfId="0" applyNumberFormat="1" applyFont="1" applyFill="1" applyBorder="1" applyAlignment="1"/>
    <xf numFmtId="176" fontId="3" fillId="5" borderId="1" xfId="0" applyNumberFormat="1" applyFont="1" applyFill="1" applyBorder="1" applyAlignment="1"/>
    <xf numFmtId="0" fontId="4" fillId="0" borderId="1" xfId="0" applyFont="1" applyBorder="1" applyAlignment="1">
      <alignment horizontal="left"/>
    </xf>
    <xf numFmtId="176" fontId="3" fillId="2" borderId="3" xfId="0" applyNumberFormat="1" applyFont="1" applyFill="1" applyBorder="1" applyAlignment="1">
      <alignment horizontal="right"/>
    </xf>
    <xf numFmtId="176" fontId="3" fillId="2" borderId="1" xfId="0" applyNumberFormat="1" applyFont="1" applyFill="1" applyBorder="1" applyAlignment="1">
      <alignment horizontal="right"/>
    </xf>
    <xf numFmtId="0" fontId="7" fillId="0" borderId="1" xfId="0" applyFont="1" applyBorder="1" applyAlignment="1"/>
    <xf numFmtId="0" fontId="4" fillId="0" borderId="4" xfId="0" applyFont="1" applyBorder="1" applyAlignment="1">
      <alignment horizontal="left"/>
    </xf>
    <xf numFmtId="0" fontId="4" fillId="0" borderId="4" xfId="0" applyFont="1" applyBorder="1" applyAlignment="1"/>
    <xf numFmtId="176" fontId="4" fillId="0" borderId="4" xfId="0" applyNumberFormat="1" applyFont="1" applyBorder="1" applyAlignment="1">
      <alignment horizontal="right"/>
    </xf>
    <xf numFmtId="0" fontId="4" fillId="0" borderId="5" xfId="0" applyFont="1" applyBorder="1" applyAlignment="1">
      <alignment horizontal="left"/>
    </xf>
    <xf numFmtId="0" fontId="4" fillId="0" borderId="5" xfId="0" applyFont="1" applyBorder="1" applyAlignment="1"/>
    <xf numFmtId="176" fontId="4" fillId="0" borderId="5" xfId="0" applyNumberFormat="1" applyFont="1" applyBorder="1" applyAlignment="1">
      <alignment horizontal="right"/>
    </xf>
    <xf numFmtId="176" fontId="4" fillId="0" borderId="5" xfId="0" applyNumberFormat="1" applyFont="1" applyBorder="1" applyAlignment="1"/>
    <xf numFmtId="176" fontId="4" fillId="0" borderId="5" xfId="0" applyNumberFormat="1" applyFont="1" applyFill="1" applyBorder="1" applyAlignment="1">
      <alignment horizontal="right"/>
    </xf>
    <xf numFmtId="176" fontId="3" fillId="2" borderId="0" xfId="0" applyNumberFormat="1" applyFont="1" applyFill="1" applyAlignment="1">
      <alignment horizontal="right"/>
    </xf>
    <xf numFmtId="0" fontId="6" fillId="6" borderId="0" xfId="0" applyFont="1" applyFill="1" applyAlignment="1"/>
    <xf numFmtId="0" fontId="7" fillId="0" borderId="1" xfId="0" applyFont="1" applyBorder="1" applyAlignment="1">
      <alignment horizontal="left"/>
    </xf>
    <xf numFmtId="176" fontId="7" fillId="0" borderId="1" xfId="0" applyNumberFormat="1" applyFont="1" applyBorder="1" applyAlignment="1">
      <alignment horizontal="right"/>
    </xf>
    <xf numFmtId="0" fontId="7" fillId="0" borderId="0" xfId="0" applyFont="1" applyAlignment="1"/>
    <xf numFmtId="176" fontId="4" fillId="0" borderId="2" xfId="0" applyNumberFormat="1" applyFont="1" applyBorder="1" applyAlignment="1">
      <alignment horizontal="right"/>
    </xf>
    <xf numFmtId="0" fontId="7" fillId="0" borderId="0" xfId="0" applyFont="1"/>
    <xf numFmtId="0" fontId="8" fillId="0" borderId="0" xfId="0" applyFont="1" applyAlignment="1"/>
    <xf numFmtId="176" fontId="3" fillId="2" borderId="6" xfId="0" applyNumberFormat="1" applyFont="1" applyFill="1" applyBorder="1" applyAlignment="1">
      <alignment horizontal="right"/>
    </xf>
    <xf numFmtId="0" fontId="4" fillId="0" borderId="4" xfId="0" applyFont="1" applyFill="1" applyBorder="1" applyAlignment="1">
      <alignment horizontal="left"/>
    </xf>
    <xf numFmtId="0" fontId="4" fillId="0" borderId="4" xfId="0" applyFont="1" applyFill="1" applyBorder="1" applyAlignment="1"/>
    <xf numFmtId="176" fontId="4" fillId="0" borderId="4" xfId="0" applyNumberFormat="1" applyFont="1" applyFill="1" applyBorder="1" applyAlignment="1"/>
    <xf numFmtId="176" fontId="4" fillId="0" borderId="4" xfId="0" applyNumberFormat="1" applyFont="1" applyFill="1" applyBorder="1" applyAlignment="1">
      <alignment horizontal="right"/>
    </xf>
    <xf numFmtId="176" fontId="4" fillId="0" borderId="4" xfId="0" applyNumberFormat="1" applyFont="1" applyBorder="1" applyAlignment="1"/>
    <xf numFmtId="0" fontId="4" fillId="0" borderId="7" xfId="0" applyFont="1" applyBorder="1" applyAlignment="1"/>
    <xf numFmtId="0" fontId="4" fillId="0" borderId="7" xfId="0" applyFont="1" applyBorder="1" applyAlignment="1">
      <alignment horizontal="left"/>
    </xf>
    <xf numFmtId="0" fontId="4" fillId="0" borderId="8" xfId="0" applyFont="1" applyBorder="1" applyAlignment="1"/>
    <xf numFmtId="0" fontId="4" fillId="0" borderId="9" xfId="0" applyFont="1" applyBorder="1" applyAlignment="1"/>
    <xf numFmtId="179" fontId="4" fillId="0" borderId="0" xfId="0" applyNumberFormat="1" applyFont="1" applyAlignment="1"/>
    <xf numFmtId="180" fontId="4" fillId="0" borderId="1" xfId="0" applyNumberFormat="1" applyFont="1" applyBorder="1" applyAlignment="1">
      <alignment horizontal="left"/>
    </xf>
    <xf numFmtId="180" fontId="4" fillId="0" borderId="4" xfId="0" applyNumberFormat="1" applyFont="1" applyBorder="1" applyAlignment="1">
      <alignment horizontal="left"/>
    </xf>
    <xf numFmtId="176" fontId="4" fillId="0" borderId="5" xfId="0" applyNumberFormat="1" applyFont="1" applyFill="1" applyBorder="1" applyAlignment="1"/>
    <xf numFmtId="176" fontId="3" fillId="2" borderId="0" xfId="0" applyNumberFormat="1" applyFont="1" applyFill="1" applyAlignment="1"/>
    <xf numFmtId="176" fontId="3" fillId="0" borderId="1" xfId="0" applyNumberFormat="1" applyFont="1" applyBorder="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5" xfId="0" applyFont="1" applyFill="1" applyBorder="1" applyAlignment="1">
      <alignment horizontal="left"/>
    </xf>
    <xf numFmtId="0" fontId="4" fillId="0" borderId="5" xfId="0" applyFont="1" applyFill="1" applyBorder="1" applyAlignment="1"/>
    <xf numFmtId="176" fontId="7" fillId="0" borderId="0" xfId="0" applyNumberFormat="1" applyFont="1" applyAlignment="1"/>
    <xf numFmtId="180" fontId="4" fillId="0" borderId="7" xfId="0" applyNumberFormat="1" applyFont="1" applyBorder="1" applyAlignment="1">
      <alignment horizontal="left"/>
    </xf>
    <xf numFmtId="176" fontId="4" fillId="0" borderId="8" xfId="0" applyNumberFormat="1" applyFont="1" applyBorder="1" applyAlignment="1">
      <alignment horizontal="right"/>
    </xf>
    <xf numFmtId="176" fontId="3" fillId="2" borderId="9" xfId="0" applyNumberFormat="1" applyFont="1" applyFill="1" applyBorder="1" applyAlignment="1">
      <alignment horizontal="right"/>
    </xf>
    <xf numFmtId="0" fontId="4" fillId="0" borderId="10" xfId="0" applyFont="1" applyBorder="1" applyAlignment="1"/>
    <xf numFmtId="176" fontId="3" fillId="0" borderId="0" xfId="0" applyNumberFormat="1" applyFont="1" applyAlignment="1"/>
    <xf numFmtId="181" fontId="4" fillId="0" borderId="1" xfId="0" applyNumberFormat="1" applyFont="1" applyBorder="1" applyAlignment="1">
      <alignment horizontal="left"/>
    </xf>
    <xf numFmtId="176" fontId="4" fillId="0" borderId="0" xfId="0" applyNumberFormat="1" applyFont="1" applyAlignment="1">
      <alignment horizontal="right"/>
    </xf>
    <xf numFmtId="176" fontId="9" fillId="0" borderId="0" xfId="0" applyNumberFormat="1" applyFont="1"/>
    <xf numFmtId="0" fontId="4" fillId="3" borderId="1" xfId="0" applyFont="1" applyFill="1" applyBorder="1" applyAlignment="1">
      <alignment horizontal="left"/>
    </xf>
    <xf numFmtId="0" fontId="4" fillId="3" borderId="1" xfId="0" applyFont="1" applyFill="1" applyBorder="1" applyAlignment="1"/>
    <xf numFmtId="176" fontId="10" fillId="3" borderId="1" xfId="0" applyNumberFormat="1" applyFont="1" applyFill="1" applyBorder="1" applyAlignment="1">
      <alignment horizontal="right"/>
    </xf>
    <xf numFmtId="176" fontId="10" fillId="0" borderId="0" xfId="0" applyNumberFormat="1" applyFont="1" applyAlignment="1">
      <alignment horizontal="right"/>
    </xf>
    <xf numFmtId="176" fontId="11" fillId="2" borderId="0" xfId="0" applyNumberFormat="1" applyFont="1" applyFill="1" applyAlignment="1">
      <alignment horizontal="right"/>
    </xf>
    <xf numFmtId="4" fontId="4" fillId="0" borderId="5" xfId="0" applyNumberFormat="1" applyFont="1" applyBorder="1" applyAlignment="1"/>
    <xf numFmtId="176" fontId="3" fillId="2" borderId="1" xfId="0" applyNumberFormat="1" applyFont="1" applyFill="1" applyBorder="1" applyAlignment="1"/>
    <xf numFmtId="176" fontId="3" fillId="0" borderId="0" xfId="0" applyNumberFormat="1" applyFont="1" applyAlignment="1">
      <alignment horizontal="right"/>
    </xf>
    <xf numFmtId="176" fontId="4" fillId="3" borderId="1" xfId="0" applyNumberFormat="1" applyFont="1" applyFill="1" applyBorder="1" applyAlignment="1"/>
    <xf numFmtId="176" fontId="3" fillId="3" borderId="1" xfId="0" applyNumberFormat="1" applyFont="1" applyFill="1" applyBorder="1" applyAlignment="1">
      <alignment horizontal="right"/>
    </xf>
    <xf numFmtId="0" fontId="6" fillId="3" borderId="0" xfId="0" applyFont="1" applyFill="1" applyAlignment="1"/>
    <xf numFmtId="176" fontId="12" fillId="2" borderId="1" xfId="0" applyNumberFormat="1" applyFont="1" applyFill="1" applyBorder="1" applyAlignment="1">
      <alignment horizontal="right"/>
    </xf>
    <xf numFmtId="0" fontId="6" fillId="0" borderId="0" xfId="0" applyFont="1" applyAlignment="1">
      <alignment horizontal="left"/>
    </xf>
    <xf numFmtId="4" fontId="4" fillId="0" borderId="0" xfId="0" applyNumberFormat="1" applyFont="1" applyAlignment="1">
      <alignment horizontal="right"/>
    </xf>
    <xf numFmtId="176" fontId="12" fillId="0" borderId="0" xfId="0" applyNumberFormat="1" applyFont="1" applyAlignment="1">
      <alignment horizontal="right"/>
    </xf>
    <xf numFmtId="0" fontId="9" fillId="0" borderId="1" xfId="0" applyFont="1" applyBorder="1" applyAlignment="1"/>
    <xf numFmtId="176" fontId="9" fillId="0" borderId="1" xfId="0" applyNumberFormat="1" applyFont="1" applyBorder="1" applyAlignment="1"/>
    <xf numFmtId="176" fontId="12" fillId="2" borderId="1" xfId="0" applyNumberFormat="1" applyFont="1" applyFill="1" applyBorder="1" applyAlignment="1"/>
    <xf numFmtId="0" fontId="9" fillId="0" borderId="5" xfId="0" applyFont="1" applyFill="1" applyBorder="1" applyAlignment="1"/>
    <xf numFmtId="182" fontId="9" fillId="0" borderId="5" xfId="1" applyNumberFormat="1" applyFont="1" applyBorder="1" applyAlignment="1"/>
    <xf numFmtId="182" fontId="9" fillId="0" borderId="5" xfId="1" applyNumberFormat="1" applyFont="1" applyFill="1" applyBorder="1" applyAlignment="1"/>
    <xf numFmtId="0" fontId="6" fillId="0" borderId="0" xfId="0" applyFont="1"/>
    <xf numFmtId="0" fontId="9" fillId="0" borderId="5" xfId="0" applyFont="1" applyBorder="1" applyAlignment="1">
      <alignment horizontal="left"/>
    </xf>
    <xf numFmtId="176" fontId="9" fillId="0" borderId="5" xfId="0" applyNumberFormat="1" applyFont="1" applyBorder="1"/>
    <xf numFmtId="176" fontId="9" fillId="0" borderId="5" xfId="0" applyNumberFormat="1" applyFont="1" applyFill="1" applyBorder="1"/>
    <xf numFmtId="0" fontId="9" fillId="0" borderId="0" xfId="0" applyFont="1" applyFill="1" applyAlignment="1"/>
    <xf numFmtId="182" fontId="9" fillId="0" borderId="0" xfId="1" applyNumberFormat="1" applyFont="1" applyAlignment="1"/>
    <xf numFmtId="182" fontId="12" fillId="7" borderId="0" xfId="1" applyNumberFormat="1" applyFont="1" applyFill="1" applyAlignment="1"/>
    <xf numFmtId="176" fontId="12" fillId="7" borderId="0" xfId="0" applyNumberFormat="1" applyFont="1" applyFill="1"/>
    <xf numFmtId="176" fontId="3" fillId="7" borderId="4" xfId="0" applyNumberFormat="1" applyFont="1" applyFill="1" applyBorder="1" applyAlignment="1">
      <alignment horizontal="right"/>
    </xf>
    <xf numFmtId="0" fontId="9" fillId="0" borderId="0" xfId="0" applyFont="1"/>
    <xf numFmtId="176" fontId="12" fillId="7" borderId="5" xfId="0" applyNumberFormat="1" applyFont="1" applyFill="1" applyBorder="1"/>
    <xf numFmtId="0" fontId="9" fillId="0" borderId="0" xfId="0" applyFont="1" applyAlignment="1">
      <alignment horizontal="left"/>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23"/>
  <sheetViews>
    <sheetView tabSelected="1" topLeftCell="A124" workbookViewId="0">
      <selection activeCell="F140" sqref="F140"/>
    </sheetView>
  </sheetViews>
  <sheetFormatPr defaultColWidth="12.6285714285714" defaultRowHeight="15.75" customHeight="1"/>
  <cols>
    <col min="1" max="1" width="12.6285714285714" style="5"/>
    <col min="2" max="2" width="118" style="5" customWidth="1"/>
    <col min="3" max="3" width="20.6285714285714" style="5" customWidth="1"/>
    <col min="4" max="16384" width="12.6285714285714" style="5"/>
  </cols>
  <sheetData>
    <row r="1" ht="15" spans="1:5">
      <c r="A1" s="27" t="s">
        <v>0</v>
      </c>
      <c r="B1" s="28" t="s">
        <v>1</v>
      </c>
      <c r="C1" s="29"/>
      <c r="D1" s="29"/>
      <c r="E1" s="30"/>
    </row>
    <row r="2" ht="15" spans="1:5">
      <c r="A2" s="27"/>
      <c r="B2" s="31"/>
      <c r="C2" s="32" t="s">
        <v>2</v>
      </c>
      <c r="D2" s="33" t="s">
        <v>3</v>
      </c>
      <c r="E2" s="30"/>
    </row>
    <row r="3" ht="15" spans="1:5">
      <c r="A3" s="34" t="s">
        <v>4</v>
      </c>
      <c r="B3" s="9" t="s">
        <v>5</v>
      </c>
      <c r="C3" s="10">
        <v>7264</v>
      </c>
      <c r="D3" s="10">
        <v>6264.78</v>
      </c>
      <c r="E3" s="30"/>
    </row>
    <row r="4" ht="15" spans="1:5">
      <c r="A4" s="34" t="s">
        <v>6</v>
      </c>
      <c r="B4" s="9" t="s">
        <v>7</v>
      </c>
      <c r="C4" s="10">
        <v>8280</v>
      </c>
      <c r="D4" s="10">
        <v>7430.28</v>
      </c>
      <c r="E4" s="30"/>
    </row>
    <row r="5" ht="15" spans="1:5">
      <c r="A5" s="12"/>
      <c r="C5" s="6"/>
      <c r="D5" s="35">
        <v>13695.06</v>
      </c>
      <c r="E5" s="30"/>
    </row>
    <row r="6" ht="15" spans="1:5">
      <c r="A6" s="12"/>
      <c r="C6" s="6"/>
      <c r="D6" s="6"/>
      <c r="E6" s="30"/>
    </row>
    <row r="7" ht="15" spans="1:5">
      <c r="A7" s="34" t="s">
        <v>8</v>
      </c>
      <c r="B7" s="9" t="s">
        <v>9</v>
      </c>
      <c r="C7" s="10">
        <v>23515</v>
      </c>
      <c r="D7" s="10">
        <v>3</v>
      </c>
      <c r="E7" s="30"/>
    </row>
    <row r="8" ht="15" spans="1:5">
      <c r="A8" s="34" t="s">
        <v>10</v>
      </c>
      <c r="B8" s="9" t="s">
        <v>11</v>
      </c>
      <c r="C8" s="10">
        <v>487.5</v>
      </c>
      <c r="D8" s="10">
        <v>462.5</v>
      </c>
      <c r="E8" s="30"/>
    </row>
    <row r="9" ht="15" spans="1:5">
      <c r="A9" s="12"/>
      <c r="C9" s="6"/>
      <c r="D9" s="36">
        <v>465.5</v>
      </c>
      <c r="E9" s="30"/>
    </row>
    <row r="10" ht="15" spans="1:5">
      <c r="A10" s="12"/>
      <c r="C10" s="6"/>
      <c r="D10" s="6"/>
      <c r="E10" s="30"/>
    </row>
    <row r="11" ht="15" spans="1:5">
      <c r="A11" s="34" t="s">
        <v>12</v>
      </c>
      <c r="B11" s="9" t="s">
        <v>13</v>
      </c>
      <c r="C11" s="10">
        <v>4875</v>
      </c>
      <c r="D11" s="10">
        <v>3175</v>
      </c>
      <c r="E11" s="30"/>
    </row>
    <row r="12" ht="15" spans="1:5">
      <c r="A12" s="34" t="s">
        <v>14</v>
      </c>
      <c r="B12" s="9" t="s">
        <v>15</v>
      </c>
      <c r="C12" s="10">
        <v>3759</v>
      </c>
      <c r="D12" s="10">
        <v>3759</v>
      </c>
      <c r="E12" s="30"/>
    </row>
    <row r="13" ht="15" spans="1:5">
      <c r="A13" s="12"/>
      <c r="C13" s="6"/>
      <c r="D13" s="36">
        <v>6934</v>
      </c>
      <c r="E13" s="30"/>
    </row>
    <row r="14" ht="15" spans="1:5">
      <c r="A14" s="12"/>
      <c r="C14" s="6"/>
      <c r="D14" s="6"/>
      <c r="E14" s="30"/>
    </row>
    <row r="15" ht="15" spans="1:5">
      <c r="A15" s="34" t="s">
        <v>16</v>
      </c>
      <c r="B15" s="9" t="s">
        <v>17</v>
      </c>
      <c r="C15" s="10">
        <v>3000</v>
      </c>
      <c r="D15" s="10">
        <v>2112.24</v>
      </c>
      <c r="E15" s="30"/>
    </row>
    <row r="16" ht="15" spans="1:5">
      <c r="A16" s="34" t="s">
        <v>18</v>
      </c>
      <c r="B16" s="9" t="s">
        <v>19</v>
      </c>
      <c r="C16" s="10">
        <v>3000</v>
      </c>
      <c r="D16" s="10">
        <v>3000</v>
      </c>
      <c r="E16" s="30"/>
    </row>
    <row r="17" ht="15" spans="1:5">
      <c r="A17" s="34" t="s">
        <v>20</v>
      </c>
      <c r="B17" s="9" t="s">
        <v>21</v>
      </c>
      <c r="C17" s="10">
        <v>2708.04</v>
      </c>
      <c r="D17" s="10">
        <v>2708.04</v>
      </c>
      <c r="E17" s="30"/>
    </row>
    <row r="18" ht="15" spans="1:5">
      <c r="A18" s="34" t="s">
        <v>22</v>
      </c>
      <c r="B18" s="9" t="s">
        <v>23</v>
      </c>
      <c r="C18" s="10">
        <v>1339.29</v>
      </c>
      <c r="D18" s="10">
        <v>1339.29</v>
      </c>
      <c r="E18" s="30"/>
    </row>
    <row r="19" ht="15" spans="1:5">
      <c r="A19" s="34" t="s">
        <v>24</v>
      </c>
      <c r="B19" s="9" t="s">
        <v>25</v>
      </c>
      <c r="C19" s="10">
        <v>1339.29</v>
      </c>
      <c r="D19" s="10">
        <v>1339.29</v>
      </c>
      <c r="E19" s="30"/>
    </row>
    <row r="20" ht="15" spans="1:5">
      <c r="A20" s="34" t="s">
        <v>26</v>
      </c>
      <c r="B20" s="9" t="s">
        <v>27</v>
      </c>
      <c r="C20" s="10">
        <v>1340.18</v>
      </c>
      <c r="D20" s="10">
        <v>1340.18</v>
      </c>
      <c r="E20" s="30"/>
    </row>
    <row r="21" ht="15" spans="1:5">
      <c r="A21" s="34" t="s">
        <v>28</v>
      </c>
      <c r="B21" s="9" t="s">
        <v>29</v>
      </c>
      <c r="C21" s="10">
        <v>1339.29</v>
      </c>
      <c r="D21" s="10">
        <v>1339.29</v>
      </c>
      <c r="E21" s="30"/>
    </row>
    <row r="22" ht="15" spans="1:5">
      <c r="A22" s="34" t="s">
        <v>30</v>
      </c>
      <c r="B22" s="9" t="s">
        <v>31</v>
      </c>
      <c r="C22" s="10">
        <v>11990</v>
      </c>
      <c r="D22" s="10">
        <v>2312.26</v>
      </c>
      <c r="E22" s="30"/>
    </row>
    <row r="23" ht="15" spans="1:5">
      <c r="A23" s="34" t="s">
        <v>32</v>
      </c>
      <c r="B23" s="9" t="s">
        <v>33</v>
      </c>
      <c r="C23" s="10">
        <v>5150</v>
      </c>
      <c r="D23" s="10">
        <v>650</v>
      </c>
      <c r="E23" s="30"/>
    </row>
    <row r="24" ht="15" spans="1:5">
      <c r="A24" s="34" t="s">
        <v>34</v>
      </c>
      <c r="B24" s="9" t="s">
        <v>35</v>
      </c>
      <c r="C24" s="10">
        <v>1330.24</v>
      </c>
      <c r="D24" s="10">
        <v>1330.24</v>
      </c>
      <c r="E24" s="30"/>
    </row>
    <row r="25" ht="15" spans="1:5">
      <c r="A25" s="34" t="s">
        <v>36</v>
      </c>
      <c r="B25" s="9" t="s">
        <v>37</v>
      </c>
      <c r="C25" s="10">
        <v>5000</v>
      </c>
      <c r="D25" s="10">
        <v>5000</v>
      </c>
      <c r="E25" s="30"/>
    </row>
    <row r="26" ht="15" spans="1:5">
      <c r="A26" s="34" t="s">
        <v>38</v>
      </c>
      <c r="B26" s="9" t="s">
        <v>39</v>
      </c>
      <c r="C26" s="10">
        <v>396.02</v>
      </c>
      <c r="D26" s="10">
        <v>396.02</v>
      </c>
      <c r="E26" s="30"/>
    </row>
    <row r="27" ht="15" spans="1:5">
      <c r="A27" s="34" t="s">
        <v>40</v>
      </c>
      <c r="B27" s="9" t="s">
        <v>41</v>
      </c>
      <c r="C27" s="10">
        <v>3000</v>
      </c>
      <c r="D27" s="10">
        <v>3000</v>
      </c>
      <c r="E27" s="30"/>
    </row>
    <row r="28" ht="15" spans="1:5">
      <c r="A28" s="34" t="s">
        <v>42</v>
      </c>
      <c r="B28" s="9" t="s">
        <v>43</v>
      </c>
      <c r="C28" s="10">
        <v>1339.29</v>
      </c>
      <c r="D28" s="10">
        <v>1339.29</v>
      </c>
      <c r="E28" s="30"/>
    </row>
    <row r="29" ht="15" spans="1:5">
      <c r="A29" s="34" t="s">
        <v>44</v>
      </c>
      <c r="B29" s="9" t="s">
        <v>45</v>
      </c>
      <c r="C29" s="10">
        <v>1339.29</v>
      </c>
      <c r="D29" s="10">
        <v>1339.29</v>
      </c>
      <c r="E29" s="30"/>
    </row>
    <row r="30" ht="15" spans="1:5">
      <c r="A30" s="34" t="s">
        <v>46</v>
      </c>
      <c r="B30" s="9" t="s">
        <v>47</v>
      </c>
      <c r="C30" s="10">
        <v>369.12</v>
      </c>
      <c r="D30" s="10">
        <v>369.12</v>
      </c>
      <c r="E30" s="30"/>
    </row>
    <row r="31" ht="15" spans="1:5">
      <c r="A31" s="12"/>
      <c r="C31" s="6"/>
      <c r="D31" s="36">
        <v>28914.55</v>
      </c>
      <c r="E31" s="30"/>
    </row>
    <row r="32" ht="15" spans="1:5">
      <c r="A32" s="12"/>
      <c r="C32" s="6"/>
      <c r="D32" s="6"/>
      <c r="E32" s="30"/>
    </row>
    <row r="33" ht="15" spans="1:5">
      <c r="A33" s="34" t="s">
        <v>48</v>
      </c>
      <c r="B33" s="37" t="s">
        <v>49</v>
      </c>
      <c r="C33" s="10">
        <v>100</v>
      </c>
      <c r="D33" s="10">
        <v>100</v>
      </c>
      <c r="E33" s="30"/>
    </row>
    <row r="34" ht="15" spans="1:5">
      <c r="A34" s="34" t="s">
        <v>50</v>
      </c>
      <c r="B34" s="9" t="s">
        <v>51</v>
      </c>
      <c r="C34" s="10">
        <v>1170.48</v>
      </c>
      <c r="D34" s="10">
        <v>170.48</v>
      </c>
      <c r="E34" s="30"/>
    </row>
    <row r="35" ht="15" spans="1:5">
      <c r="A35" s="34" t="s">
        <v>52</v>
      </c>
      <c r="B35" s="9" t="s">
        <v>53</v>
      </c>
      <c r="C35" s="10">
        <v>2605.04</v>
      </c>
      <c r="D35" s="10">
        <v>605.04</v>
      </c>
      <c r="E35" s="30"/>
    </row>
    <row r="36" ht="15" spans="1:5">
      <c r="A36" s="34" t="s">
        <v>54</v>
      </c>
      <c r="B36" s="9" t="s">
        <v>55</v>
      </c>
      <c r="C36" s="10">
        <v>660</v>
      </c>
      <c r="D36" s="10">
        <v>660</v>
      </c>
      <c r="E36" s="30"/>
    </row>
    <row r="37" ht="15" spans="1:5">
      <c r="A37" s="34" t="s">
        <v>56</v>
      </c>
      <c r="B37" s="9" t="s">
        <v>57</v>
      </c>
      <c r="C37" s="10">
        <v>9261</v>
      </c>
      <c r="D37" s="10">
        <v>9261</v>
      </c>
      <c r="E37" s="30"/>
    </row>
    <row r="38" ht="15" spans="1:5">
      <c r="A38" s="34" t="s">
        <v>58</v>
      </c>
      <c r="B38" s="9" t="s">
        <v>59</v>
      </c>
      <c r="C38" s="10">
        <v>5600</v>
      </c>
      <c r="D38" s="10">
        <v>5600</v>
      </c>
      <c r="E38" s="30"/>
    </row>
    <row r="39" ht="15" spans="1:5">
      <c r="A39" s="34" t="s">
        <v>60</v>
      </c>
      <c r="B39" s="9" t="s">
        <v>61</v>
      </c>
      <c r="C39" s="10">
        <v>8000</v>
      </c>
      <c r="D39" s="10">
        <v>8000</v>
      </c>
      <c r="E39" s="30"/>
    </row>
    <row r="40" ht="15" spans="1:5">
      <c r="A40" s="34" t="s">
        <v>62</v>
      </c>
      <c r="B40" s="9" t="s">
        <v>63</v>
      </c>
      <c r="C40" s="10">
        <v>2678.58</v>
      </c>
      <c r="D40" s="10">
        <v>2678.58</v>
      </c>
      <c r="E40" s="30"/>
    </row>
    <row r="41" ht="15" spans="1:5">
      <c r="A41" s="34" t="s">
        <v>64</v>
      </c>
      <c r="B41" s="9" t="s">
        <v>65</v>
      </c>
      <c r="C41" s="10">
        <v>2565.7</v>
      </c>
      <c r="D41" s="10">
        <v>2565.7</v>
      </c>
      <c r="E41" s="30"/>
    </row>
    <row r="42" ht="15" spans="1:5">
      <c r="A42" s="38" t="s">
        <v>66</v>
      </c>
      <c r="B42" s="39" t="s">
        <v>67</v>
      </c>
      <c r="C42" s="40">
        <v>2301.11</v>
      </c>
      <c r="D42" s="40">
        <v>2301.11</v>
      </c>
      <c r="E42" s="30"/>
    </row>
    <row r="43" ht="15" spans="1:5">
      <c r="A43" s="41" t="s">
        <v>68</v>
      </c>
      <c r="B43" s="42" t="s">
        <v>69</v>
      </c>
      <c r="C43" s="43">
        <v>172.22</v>
      </c>
      <c r="D43" s="43">
        <v>172.22</v>
      </c>
      <c r="E43" s="30"/>
    </row>
    <row r="44" ht="15" spans="1:5">
      <c r="A44" s="41" t="s">
        <v>70</v>
      </c>
      <c r="B44" s="42" t="s">
        <v>71</v>
      </c>
      <c r="C44" s="43">
        <v>2678.58</v>
      </c>
      <c r="D44" s="43">
        <v>2678.58</v>
      </c>
      <c r="E44" s="30"/>
    </row>
    <row r="45" ht="15" spans="1:5">
      <c r="A45" s="41" t="s">
        <v>72</v>
      </c>
      <c r="B45" s="42" t="s">
        <v>73</v>
      </c>
      <c r="C45" s="43">
        <v>2399.5</v>
      </c>
      <c r="D45" s="43">
        <v>2399.5</v>
      </c>
      <c r="E45" s="30"/>
    </row>
    <row r="46" ht="15" spans="1:5">
      <c r="A46" s="41" t="s">
        <v>74</v>
      </c>
      <c r="B46" s="42" t="s">
        <v>75</v>
      </c>
      <c r="C46" s="44">
        <v>2600</v>
      </c>
      <c r="D46" s="45">
        <v>2600</v>
      </c>
      <c r="E46" s="30"/>
    </row>
    <row r="47" ht="15" spans="1:5">
      <c r="A47" s="41" t="s">
        <v>74</v>
      </c>
      <c r="B47" s="42" t="s">
        <v>76</v>
      </c>
      <c r="C47" s="44">
        <v>2678.58</v>
      </c>
      <c r="D47" s="45">
        <v>2678.58</v>
      </c>
      <c r="E47" s="30"/>
    </row>
    <row r="48" ht="15" spans="1:5">
      <c r="A48" s="12"/>
      <c r="C48" s="6"/>
      <c r="D48" s="46">
        <f>SUM(D33:D47)</f>
        <v>42470.79</v>
      </c>
      <c r="E48" s="30"/>
    </row>
    <row r="49" ht="15" spans="1:5">
      <c r="A49" s="12"/>
      <c r="C49" s="6"/>
      <c r="D49" s="6"/>
      <c r="E49" s="30"/>
    </row>
    <row r="50" ht="15" spans="1:5">
      <c r="A50" s="34" t="s">
        <v>56</v>
      </c>
      <c r="B50" s="9" t="s">
        <v>77</v>
      </c>
      <c r="C50" s="10">
        <v>9261</v>
      </c>
      <c r="D50" s="36">
        <v>9261</v>
      </c>
      <c r="E50" s="30"/>
    </row>
    <row r="51" ht="15" spans="1:5">
      <c r="A51" s="12"/>
      <c r="C51" s="6"/>
      <c r="D51" s="6"/>
      <c r="E51" s="30"/>
    </row>
    <row r="52" ht="15" spans="1:5">
      <c r="A52" s="34" t="s">
        <v>78</v>
      </c>
      <c r="B52" s="9" t="s">
        <v>79</v>
      </c>
      <c r="C52" s="10">
        <v>4913.08</v>
      </c>
      <c r="D52" s="10">
        <v>413.08</v>
      </c>
      <c r="E52" s="30"/>
    </row>
    <row r="53" ht="15" spans="1:5">
      <c r="A53" s="34" t="s">
        <v>80</v>
      </c>
      <c r="B53" s="9" t="s">
        <v>81</v>
      </c>
      <c r="C53" s="10">
        <v>2565.44</v>
      </c>
      <c r="D53" s="10">
        <v>65.44</v>
      </c>
      <c r="E53" s="30"/>
    </row>
    <row r="54" ht="15" spans="1:5">
      <c r="A54" s="34" t="s">
        <v>80</v>
      </c>
      <c r="B54" s="9" t="s">
        <v>82</v>
      </c>
      <c r="C54" s="10">
        <v>90</v>
      </c>
      <c r="D54" s="10">
        <v>90</v>
      </c>
      <c r="E54" s="30"/>
    </row>
    <row r="55" ht="15" spans="1:5">
      <c r="A55" s="12"/>
      <c r="C55" s="6"/>
      <c r="D55" s="36">
        <f>SUM(D52:D54)</f>
        <v>568.52</v>
      </c>
      <c r="E55" s="30"/>
    </row>
    <row r="56" ht="18" customHeight="1" spans="1:5">
      <c r="A56" s="12"/>
      <c r="C56" s="6"/>
      <c r="D56" s="6"/>
      <c r="E56" s="30"/>
    </row>
    <row r="57" ht="15" spans="1:5">
      <c r="A57" s="34" t="s">
        <v>83</v>
      </c>
      <c r="B57" s="9" t="s">
        <v>84</v>
      </c>
      <c r="C57" s="10">
        <v>2258.68</v>
      </c>
      <c r="D57" s="36">
        <v>2258.68</v>
      </c>
      <c r="E57" s="30"/>
    </row>
    <row r="58" ht="15" spans="1:5">
      <c r="A58" s="12"/>
      <c r="C58" s="6"/>
      <c r="D58" s="6"/>
      <c r="E58" s="30"/>
    </row>
    <row r="59" ht="15" spans="1:5">
      <c r="A59" s="34" t="s">
        <v>38</v>
      </c>
      <c r="B59" s="9" t="s">
        <v>85</v>
      </c>
      <c r="C59" s="10">
        <v>672.32</v>
      </c>
      <c r="D59" s="10">
        <v>672.32</v>
      </c>
      <c r="E59" s="47"/>
    </row>
    <row r="60" ht="15" spans="1:5">
      <c r="A60" s="34" t="s">
        <v>42</v>
      </c>
      <c r="B60" s="9" t="s">
        <v>86</v>
      </c>
      <c r="C60" s="10">
        <v>472.52</v>
      </c>
      <c r="D60" s="10">
        <v>472.52</v>
      </c>
      <c r="E60" s="47"/>
    </row>
    <row r="61" ht="15" spans="1:5">
      <c r="A61" s="34" t="s">
        <v>87</v>
      </c>
      <c r="B61" s="9" t="s">
        <v>88</v>
      </c>
      <c r="C61" s="10">
        <v>2415.72</v>
      </c>
      <c r="D61" s="10">
        <v>2415.72</v>
      </c>
      <c r="E61" s="47"/>
    </row>
    <row r="62" ht="15" spans="1:5">
      <c r="A62" s="34" t="s">
        <v>89</v>
      </c>
      <c r="B62" s="9" t="s">
        <v>90</v>
      </c>
      <c r="C62" s="10">
        <v>1280.06</v>
      </c>
      <c r="D62" s="10">
        <v>1280.06</v>
      </c>
      <c r="E62" s="47"/>
    </row>
    <row r="63" ht="15" spans="1:26">
      <c r="A63" s="48" t="s">
        <v>91</v>
      </c>
      <c r="B63" s="37" t="s">
        <v>92</v>
      </c>
      <c r="C63" s="49">
        <v>112000</v>
      </c>
      <c r="D63" s="49">
        <v>23692.16</v>
      </c>
      <c r="E63" s="47" t="s">
        <v>93</v>
      </c>
      <c r="F63" s="50"/>
      <c r="G63" s="50"/>
      <c r="H63" s="50"/>
      <c r="I63" s="50"/>
      <c r="J63" s="50"/>
      <c r="K63" s="50"/>
      <c r="L63" s="52"/>
      <c r="M63" s="52"/>
      <c r="N63" s="52"/>
      <c r="O63" s="52"/>
      <c r="P63" s="52"/>
      <c r="Q63" s="52"/>
      <c r="R63" s="52"/>
      <c r="S63" s="52"/>
      <c r="T63" s="52"/>
      <c r="U63" s="52"/>
      <c r="V63" s="52"/>
      <c r="W63" s="52"/>
      <c r="X63" s="52"/>
      <c r="Y63" s="52"/>
      <c r="Z63" s="52"/>
    </row>
    <row r="64" ht="15" spans="1:7">
      <c r="A64" s="27" t="s">
        <v>62</v>
      </c>
      <c r="B64" s="31" t="s">
        <v>94</v>
      </c>
      <c r="C64" s="51">
        <v>2668.08</v>
      </c>
      <c r="D64" s="51">
        <v>2668.08</v>
      </c>
      <c r="E64" s="30"/>
      <c r="F64" s="50"/>
      <c r="G64" s="50"/>
    </row>
    <row r="65" ht="15" spans="1:11">
      <c r="A65" s="34" t="s">
        <v>68</v>
      </c>
      <c r="B65" s="9" t="s">
        <v>95</v>
      </c>
      <c r="C65" s="10">
        <v>827</v>
      </c>
      <c r="D65" s="10">
        <v>827</v>
      </c>
      <c r="E65" s="30"/>
      <c r="F65" s="50"/>
      <c r="G65" s="50"/>
      <c r="K65" s="63"/>
    </row>
    <row r="66" ht="15" spans="1:7">
      <c r="A66" s="34" t="s">
        <v>96</v>
      </c>
      <c r="B66" s="9" t="s">
        <v>97</v>
      </c>
      <c r="C66" s="10">
        <v>206.52</v>
      </c>
      <c r="D66" s="10">
        <v>206.52</v>
      </c>
      <c r="E66" s="30"/>
      <c r="F66" s="50"/>
      <c r="G66" s="50"/>
    </row>
    <row r="67" ht="15" spans="1:7">
      <c r="A67" s="34" t="s">
        <v>70</v>
      </c>
      <c r="B67" s="9" t="s">
        <v>98</v>
      </c>
      <c r="C67" s="10">
        <v>687.56</v>
      </c>
      <c r="D67" s="10">
        <v>687.56</v>
      </c>
      <c r="E67" s="30"/>
      <c r="F67" s="50"/>
      <c r="G67" s="50"/>
    </row>
    <row r="68" ht="15" spans="1:7">
      <c r="A68" s="34" t="s">
        <v>99</v>
      </c>
      <c r="B68" s="9" t="s">
        <v>100</v>
      </c>
      <c r="C68" s="10">
        <v>10260</v>
      </c>
      <c r="D68" s="10">
        <f>10260-8747.14</f>
        <v>1512.86</v>
      </c>
      <c r="E68" s="53"/>
      <c r="F68" s="50"/>
      <c r="G68" s="50"/>
    </row>
    <row r="69" ht="15" spans="1:7">
      <c r="A69" s="34" t="s">
        <v>72</v>
      </c>
      <c r="B69" s="9" t="s">
        <v>101</v>
      </c>
      <c r="C69" s="10">
        <v>1196.52</v>
      </c>
      <c r="D69" s="10">
        <v>1196.52</v>
      </c>
      <c r="E69" s="30"/>
      <c r="F69" s="50"/>
      <c r="G69" s="50"/>
    </row>
    <row r="70" ht="15" spans="1:7">
      <c r="A70" s="12"/>
      <c r="C70" s="6"/>
      <c r="D70" s="54">
        <f>SUM(D59:D69)-D63</f>
        <v>11939.16</v>
      </c>
      <c r="E70" s="30"/>
      <c r="F70" s="50"/>
      <c r="G70" s="50"/>
    </row>
    <row r="71" ht="15" spans="1:5">
      <c r="A71" s="12"/>
      <c r="C71" s="6"/>
      <c r="D71" s="6"/>
      <c r="E71" s="30"/>
    </row>
    <row r="72" ht="15" spans="1:5">
      <c r="A72" s="34" t="s">
        <v>34</v>
      </c>
      <c r="B72" s="9" t="s">
        <v>102</v>
      </c>
      <c r="C72" s="10">
        <v>1339.29</v>
      </c>
      <c r="D72" s="36">
        <v>1339.29</v>
      </c>
      <c r="E72" s="30"/>
    </row>
    <row r="73" ht="15" spans="1:5">
      <c r="A73" s="12"/>
      <c r="C73" s="6"/>
      <c r="D73" s="6"/>
      <c r="E73" s="30"/>
    </row>
    <row r="74" ht="15" spans="1:5">
      <c r="A74" s="34" t="s">
        <v>34</v>
      </c>
      <c r="B74" s="9" t="s">
        <v>103</v>
      </c>
      <c r="C74" s="10">
        <v>608.57</v>
      </c>
      <c r="D74" s="36">
        <v>608.57</v>
      </c>
      <c r="E74" s="30"/>
    </row>
    <row r="75" ht="15" spans="1:5">
      <c r="A75" s="12"/>
      <c r="C75" s="6"/>
      <c r="D75" s="6"/>
      <c r="E75" s="30"/>
    </row>
    <row r="76" ht="15" spans="1:5">
      <c r="A76" s="34" t="s">
        <v>34</v>
      </c>
      <c r="B76" s="9" t="s">
        <v>104</v>
      </c>
      <c r="C76" s="10">
        <v>490.18</v>
      </c>
      <c r="D76" s="10">
        <v>490.18</v>
      </c>
      <c r="E76" s="30"/>
    </row>
    <row r="77" ht="15" spans="1:5">
      <c r="A77" s="34" t="s">
        <v>38</v>
      </c>
      <c r="B77" s="9" t="s">
        <v>105</v>
      </c>
      <c r="C77" s="10">
        <v>549</v>
      </c>
      <c r="D77" s="10">
        <v>549</v>
      </c>
      <c r="E77" s="30"/>
    </row>
    <row r="78" ht="15" spans="1:5">
      <c r="A78" s="34" t="s">
        <v>42</v>
      </c>
      <c r="B78" s="9" t="s">
        <v>106</v>
      </c>
      <c r="C78" s="10">
        <v>438.34</v>
      </c>
      <c r="D78" s="10">
        <v>438.34</v>
      </c>
      <c r="E78" s="30"/>
    </row>
    <row r="79" ht="15" spans="1:5">
      <c r="A79" s="34" t="s">
        <v>107</v>
      </c>
      <c r="B79" s="9" t="s">
        <v>108</v>
      </c>
      <c r="C79" s="10">
        <v>2000</v>
      </c>
      <c r="D79" s="10">
        <v>2000</v>
      </c>
      <c r="E79" s="30"/>
    </row>
    <row r="80" ht="15" spans="1:5">
      <c r="A80" s="34" t="s">
        <v>109</v>
      </c>
      <c r="B80" s="9" t="s">
        <v>110</v>
      </c>
      <c r="C80" s="10">
        <v>1829.47</v>
      </c>
      <c r="D80" s="10">
        <v>1829.47</v>
      </c>
      <c r="E80" s="30"/>
    </row>
    <row r="81" ht="15" spans="1:5">
      <c r="A81" s="34" t="s">
        <v>111</v>
      </c>
      <c r="B81" s="9" t="s">
        <v>112</v>
      </c>
      <c r="C81" s="10">
        <v>5000</v>
      </c>
      <c r="D81" s="10">
        <v>5000</v>
      </c>
      <c r="E81" s="30"/>
    </row>
    <row r="82" ht="15" spans="1:5">
      <c r="A82" s="34" t="s">
        <v>46</v>
      </c>
      <c r="B82" s="9" t="s">
        <v>113</v>
      </c>
      <c r="C82" s="10">
        <v>2678.58</v>
      </c>
      <c r="D82" s="10">
        <v>2678.58</v>
      </c>
      <c r="E82" s="30"/>
    </row>
    <row r="83" ht="15" spans="1:5">
      <c r="A83" s="34" t="s">
        <v>114</v>
      </c>
      <c r="B83" s="9" t="s">
        <v>115</v>
      </c>
      <c r="C83" s="10">
        <v>2058.2</v>
      </c>
      <c r="D83" s="10">
        <v>2058.2</v>
      </c>
      <c r="E83" s="30"/>
    </row>
    <row r="84" ht="15" spans="1:5">
      <c r="A84" s="34" t="s">
        <v>114</v>
      </c>
      <c r="B84" s="9" t="s">
        <v>116</v>
      </c>
      <c r="C84" s="10">
        <v>1000</v>
      </c>
      <c r="D84" s="10">
        <v>1000</v>
      </c>
      <c r="E84" s="30"/>
    </row>
    <row r="85" ht="15" spans="1:5">
      <c r="A85" s="34" t="s">
        <v>117</v>
      </c>
      <c r="B85" s="9" t="s">
        <v>118</v>
      </c>
      <c r="C85" s="10">
        <v>10000</v>
      </c>
      <c r="D85" s="10">
        <v>500</v>
      </c>
      <c r="E85" s="30"/>
    </row>
    <row r="86" ht="15" spans="1:5">
      <c r="A86" s="12"/>
      <c r="C86" s="6"/>
      <c r="D86" s="36">
        <v>16543.77</v>
      </c>
      <c r="E86" s="30"/>
    </row>
    <row r="87" ht="15" spans="1:5">
      <c r="A87" s="12"/>
      <c r="C87" s="6"/>
      <c r="D87" s="6"/>
      <c r="E87" s="30"/>
    </row>
    <row r="88" ht="15" spans="1:5">
      <c r="A88" s="34" t="s">
        <v>38</v>
      </c>
      <c r="B88" s="9" t="s">
        <v>119</v>
      </c>
      <c r="C88" s="10">
        <v>121.59</v>
      </c>
      <c r="D88" s="10">
        <v>121.59</v>
      </c>
      <c r="E88" s="30"/>
    </row>
    <row r="89" ht="15" spans="1:5">
      <c r="A89" s="34" t="s">
        <v>50</v>
      </c>
      <c r="B89" s="9" t="s">
        <v>120</v>
      </c>
      <c r="C89" s="10">
        <v>280.16</v>
      </c>
      <c r="D89" s="10">
        <v>280.16</v>
      </c>
      <c r="E89" s="30"/>
    </row>
    <row r="90" ht="15" spans="1:5">
      <c r="A90" s="34" t="s">
        <v>72</v>
      </c>
      <c r="B90" s="9" t="s">
        <v>121</v>
      </c>
      <c r="C90" s="10">
        <v>400</v>
      </c>
      <c r="D90" s="10">
        <v>400</v>
      </c>
      <c r="E90" s="30"/>
    </row>
    <row r="91" ht="15" spans="1:5">
      <c r="A91" s="55" t="s">
        <v>122</v>
      </c>
      <c r="B91" s="56" t="s">
        <v>123</v>
      </c>
      <c r="C91" s="57">
        <v>1103.16</v>
      </c>
      <c r="D91" s="58">
        <v>1103.16</v>
      </c>
      <c r="E91" s="30"/>
    </row>
    <row r="92" ht="15" spans="1:5">
      <c r="A92" s="12"/>
      <c r="C92" s="6"/>
      <c r="D92" s="35">
        <f>SUM(D88:D91)</f>
        <v>1904.91</v>
      </c>
      <c r="E92" s="30"/>
    </row>
    <row r="93" ht="15" spans="1:5">
      <c r="A93" s="12"/>
      <c r="C93" s="6"/>
      <c r="D93" s="6"/>
      <c r="E93" s="30"/>
    </row>
    <row r="94" ht="15" spans="1:5">
      <c r="A94" s="34" t="s">
        <v>40</v>
      </c>
      <c r="B94" s="9" t="s">
        <v>124</v>
      </c>
      <c r="C94" s="10">
        <v>3000</v>
      </c>
      <c r="D94" s="10">
        <v>3000</v>
      </c>
      <c r="E94" s="30"/>
    </row>
    <row r="95" ht="15" spans="1:5">
      <c r="A95" s="34" t="s">
        <v>42</v>
      </c>
      <c r="B95" s="9" t="s">
        <v>125</v>
      </c>
      <c r="C95" s="10">
        <v>1339.29</v>
      </c>
      <c r="D95" s="10">
        <v>1339.29</v>
      </c>
      <c r="E95" s="30"/>
    </row>
    <row r="96" ht="15" spans="1:5">
      <c r="A96" s="34" t="s">
        <v>126</v>
      </c>
      <c r="B96" s="9" t="s">
        <v>127</v>
      </c>
      <c r="C96" s="10">
        <v>876</v>
      </c>
      <c r="D96" s="10">
        <v>876</v>
      </c>
      <c r="E96" s="30"/>
    </row>
    <row r="97" ht="15" spans="1:5">
      <c r="A97" s="34" t="s">
        <v>128</v>
      </c>
      <c r="B97" s="9" t="s">
        <v>129</v>
      </c>
      <c r="C97" s="10">
        <v>100</v>
      </c>
      <c r="D97" s="10">
        <v>100</v>
      </c>
      <c r="E97" s="30"/>
    </row>
    <row r="98" ht="15" spans="1:5">
      <c r="A98" s="34" t="s">
        <v>130</v>
      </c>
      <c r="B98" s="9" t="s">
        <v>131</v>
      </c>
      <c r="C98" s="10">
        <v>4000</v>
      </c>
      <c r="D98" s="10">
        <v>4000</v>
      </c>
      <c r="E98" s="30"/>
    </row>
    <row r="99" ht="15" spans="1:5">
      <c r="A99" s="34" t="s">
        <v>132</v>
      </c>
      <c r="B99" s="9" t="s">
        <v>133</v>
      </c>
      <c r="C99" s="10">
        <v>7300</v>
      </c>
      <c r="D99" s="10">
        <v>7300</v>
      </c>
      <c r="E99" s="30"/>
    </row>
    <row r="100" ht="15" spans="1:5">
      <c r="A100" s="34" t="s">
        <v>109</v>
      </c>
      <c r="B100" s="9" t="s">
        <v>134</v>
      </c>
      <c r="C100" s="10">
        <v>1339.29</v>
      </c>
      <c r="D100" s="10">
        <v>1339.29</v>
      </c>
      <c r="E100" s="30"/>
    </row>
    <row r="101" ht="15" spans="1:5">
      <c r="A101" s="12"/>
      <c r="C101" s="6"/>
      <c r="D101" s="36">
        <v>17954.58</v>
      </c>
      <c r="E101" s="30"/>
    </row>
    <row r="102" ht="15" spans="1:5">
      <c r="A102" s="12"/>
      <c r="C102" s="6"/>
      <c r="D102" s="6"/>
      <c r="E102" s="30"/>
    </row>
    <row r="103" ht="15" spans="1:5">
      <c r="A103" s="34" t="s">
        <v>128</v>
      </c>
      <c r="B103" s="9" t="s">
        <v>135</v>
      </c>
      <c r="C103" s="10">
        <v>3460.76</v>
      </c>
      <c r="D103" s="10">
        <v>3460.76</v>
      </c>
      <c r="E103" s="30"/>
    </row>
    <row r="104" ht="14" customHeight="1" spans="1:5">
      <c r="A104" s="34" t="s">
        <v>136</v>
      </c>
      <c r="B104" s="9" t="s">
        <v>137</v>
      </c>
      <c r="C104" s="10">
        <v>167</v>
      </c>
      <c r="D104" s="10">
        <v>167</v>
      </c>
      <c r="E104" s="30"/>
    </row>
    <row r="105" ht="15" spans="1:5">
      <c r="A105" s="38" t="s">
        <v>138</v>
      </c>
      <c r="B105" s="39" t="s">
        <v>139</v>
      </c>
      <c r="C105" s="59">
        <v>10000</v>
      </c>
      <c r="D105" s="58">
        <f>10000-3000</f>
        <v>7000</v>
      </c>
      <c r="E105" s="30"/>
    </row>
    <row r="106" ht="15" spans="1:5">
      <c r="A106" s="12"/>
      <c r="C106" s="6"/>
      <c r="D106" s="35">
        <f>SUM(D103:D105)</f>
        <v>10627.76</v>
      </c>
      <c r="E106" s="30"/>
    </row>
    <row r="107" ht="15" spans="1:5">
      <c r="A107" s="12"/>
      <c r="C107" s="6"/>
      <c r="D107" s="6"/>
      <c r="E107" s="30"/>
    </row>
    <row r="108" ht="15" spans="1:5">
      <c r="A108" s="34" t="s">
        <v>140</v>
      </c>
      <c r="B108" s="9" t="s">
        <v>141</v>
      </c>
      <c r="C108" s="10">
        <v>5000</v>
      </c>
      <c r="D108" s="10">
        <v>5000</v>
      </c>
      <c r="E108" s="30"/>
    </row>
    <row r="109" ht="15" spans="1:5">
      <c r="A109" s="34" t="s">
        <v>109</v>
      </c>
      <c r="B109" s="60" t="s">
        <v>142</v>
      </c>
      <c r="C109" s="10">
        <v>325.34</v>
      </c>
      <c r="D109" s="10">
        <v>325.34</v>
      </c>
      <c r="E109" s="30"/>
    </row>
    <row r="110" ht="15" spans="1:5">
      <c r="A110" s="61" t="s">
        <v>143</v>
      </c>
      <c r="B110" s="62" t="s">
        <v>144</v>
      </c>
      <c r="C110" s="10">
        <v>2300</v>
      </c>
      <c r="D110" s="10">
        <v>2300</v>
      </c>
      <c r="E110" s="30"/>
    </row>
    <row r="111" ht="15" spans="1:5">
      <c r="A111" s="61" t="s">
        <v>58</v>
      </c>
      <c r="B111" s="62" t="s">
        <v>145</v>
      </c>
      <c r="C111" s="10">
        <v>5600</v>
      </c>
      <c r="D111" s="10">
        <v>5600</v>
      </c>
      <c r="E111" s="30"/>
    </row>
    <row r="112" ht="15" spans="1:5">
      <c r="A112" s="34" t="s">
        <v>146</v>
      </c>
      <c r="B112" s="9" t="s">
        <v>147</v>
      </c>
      <c r="C112" s="10">
        <v>54774.85</v>
      </c>
      <c r="D112" s="10">
        <v>54774.85</v>
      </c>
      <c r="E112" s="30"/>
    </row>
    <row r="113" ht="15" spans="1:5">
      <c r="A113" s="12"/>
      <c r="C113" s="6"/>
      <c r="D113" s="35">
        <f>SUM(D108:D112)</f>
        <v>68000.19</v>
      </c>
      <c r="E113" s="30"/>
    </row>
    <row r="114" ht="15" spans="1:5">
      <c r="A114" s="12"/>
      <c r="C114" s="6"/>
      <c r="D114" s="6"/>
      <c r="E114" s="30"/>
    </row>
    <row r="115" ht="15" spans="1:5">
      <c r="A115" s="34" t="s">
        <v>140</v>
      </c>
      <c r="B115" s="9" t="s">
        <v>148</v>
      </c>
      <c r="C115" s="10">
        <v>6512.44</v>
      </c>
      <c r="D115" s="10">
        <v>6512.44</v>
      </c>
      <c r="E115" s="30"/>
    </row>
    <row r="116" ht="15" spans="1:5">
      <c r="A116" s="34" t="s">
        <v>107</v>
      </c>
      <c r="B116" s="9" t="s">
        <v>149</v>
      </c>
      <c r="C116" s="10">
        <v>2000</v>
      </c>
      <c r="D116" s="10">
        <v>2000</v>
      </c>
      <c r="E116" s="30"/>
    </row>
    <row r="117" ht="15" spans="1:5">
      <c r="A117" s="12"/>
      <c r="C117" s="6"/>
      <c r="D117" s="36">
        <v>8512.44</v>
      </c>
      <c r="E117" s="30"/>
    </row>
    <row r="118" ht="15" spans="1:5">
      <c r="A118" s="12"/>
      <c r="C118" s="6"/>
      <c r="D118" s="6"/>
      <c r="E118" s="30"/>
    </row>
    <row r="119" ht="15" spans="1:5">
      <c r="A119" s="34" t="s">
        <v>140</v>
      </c>
      <c r="B119" s="9" t="s">
        <v>150</v>
      </c>
      <c r="C119" s="10">
        <v>6512.44</v>
      </c>
      <c r="D119" s="10">
        <v>6512.44</v>
      </c>
      <c r="E119" s="30"/>
    </row>
    <row r="120" ht="15" spans="1:5">
      <c r="A120" s="34" t="s">
        <v>151</v>
      </c>
      <c r="B120" s="9" t="s">
        <v>152</v>
      </c>
      <c r="C120" s="10">
        <v>2000</v>
      </c>
      <c r="D120" s="10">
        <v>2000</v>
      </c>
      <c r="E120" s="30"/>
    </row>
    <row r="121" ht="15" spans="1:5">
      <c r="A121" s="34" t="s">
        <v>153</v>
      </c>
      <c r="B121" s="9" t="s">
        <v>154</v>
      </c>
      <c r="C121" s="10">
        <v>10000</v>
      </c>
      <c r="D121" s="10">
        <v>10000</v>
      </c>
      <c r="E121" s="30"/>
    </row>
    <row r="122" ht="15" spans="1:5">
      <c r="A122" s="12"/>
      <c r="C122" s="6"/>
      <c r="D122" s="36">
        <v>18512.44</v>
      </c>
      <c r="E122" s="30"/>
    </row>
    <row r="123" ht="15" spans="1:5">
      <c r="A123" s="12"/>
      <c r="C123" s="6"/>
      <c r="D123" s="6"/>
      <c r="E123" s="30"/>
    </row>
    <row r="124" ht="15" spans="1:5">
      <c r="A124" s="34" t="s">
        <v>46</v>
      </c>
      <c r="B124" s="9" t="s">
        <v>155</v>
      </c>
      <c r="C124" s="10">
        <v>2678.58</v>
      </c>
      <c r="D124" s="10">
        <v>1678.58</v>
      </c>
      <c r="E124" s="30"/>
    </row>
    <row r="125" ht="15" spans="1:5">
      <c r="A125" s="34" t="s">
        <v>87</v>
      </c>
      <c r="B125" s="9" t="s">
        <v>156</v>
      </c>
      <c r="C125" s="10">
        <v>2678.58</v>
      </c>
      <c r="D125" s="10">
        <v>2678.58</v>
      </c>
      <c r="E125" s="30"/>
    </row>
    <row r="126" ht="15" spans="1:5">
      <c r="A126" s="34" t="s">
        <v>89</v>
      </c>
      <c r="B126" s="9" t="s">
        <v>157</v>
      </c>
      <c r="C126" s="10">
        <v>2665.44</v>
      </c>
      <c r="D126" s="10">
        <v>2665.44</v>
      </c>
      <c r="E126" s="30"/>
    </row>
    <row r="127" ht="15" spans="1:5">
      <c r="A127" s="34" t="s">
        <v>50</v>
      </c>
      <c r="B127" s="9" t="s">
        <v>158</v>
      </c>
      <c r="C127" s="10">
        <v>1607.14</v>
      </c>
      <c r="D127" s="10">
        <v>1607.14</v>
      </c>
      <c r="E127" s="30"/>
    </row>
    <row r="128" ht="15" spans="1:7">
      <c r="A128" s="34" t="s">
        <v>62</v>
      </c>
      <c r="B128" s="9" t="s">
        <v>159</v>
      </c>
      <c r="C128" s="10">
        <v>1628.6</v>
      </c>
      <c r="D128" s="10">
        <v>1628.6</v>
      </c>
      <c r="E128" s="30"/>
      <c r="G128" s="50"/>
    </row>
    <row r="129" ht="15" spans="1:7">
      <c r="A129" s="27" t="s">
        <v>160</v>
      </c>
      <c r="B129" s="31" t="s">
        <v>161</v>
      </c>
      <c r="C129" s="51">
        <v>2490</v>
      </c>
      <c r="D129" s="51">
        <v>2490</v>
      </c>
      <c r="E129" s="30"/>
      <c r="G129" s="50"/>
    </row>
    <row r="130" ht="15" spans="1:7">
      <c r="A130" s="14">
        <v>45313</v>
      </c>
      <c r="B130" s="9" t="s">
        <v>162</v>
      </c>
      <c r="C130" s="10">
        <v>10125</v>
      </c>
      <c r="D130" s="10">
        <f>10125-2460.23</f>
        <v>7664.77</v>
      </c>
      <c r="E130" s="53"/>
      <c r="G130" s="50"/>
    </row>
    <row r="131" ht="18" customHeight="1" spans="1:7">
      <c r="A131" s="34" t="s">
        <v>163</v>
      </c>
      <c r="B131" s="9" t="s">
        <v>164</v>
      </c>
      <c r="C131" s="10">
        <v>1534.58</v>
      </c>
      <c r="D131" s="10">
        <v>1534.58</v>
      </c>
      <c r="E131" s="30"/>
      <c r="G131" s="50"/>
    </row>
    <row r="132" ht="15" spans="1:7">
      <c r="A132" s="34" t="s">
        <v>165</v>
      </c>
      <c r="B132" s="9" t="s">
        <v>166</v>
      </c>
      <c r="C132" s="10">
        <v>10125</v>
      </c>
      <c r="D132" s="10">
        <v>10125</v>
      </c>
      <c r="E132" s="30"/>
      <c r="G132" s="50"/>
    </row>
    <row r="133" ht="18.75" customHeight="1" spans="1:7">
      <c r="A133" s="34" t="s">
        <v>96</v>
      </c>
      <c r="B133" s="9" t="s">
        <v>167</v>
      </c>
      <c r="C133" s="15">
        <v>383.58</v>
      </c>
      <c r="D133" s="10">
        <v>383.58</v>
      </c>
      <c r="E133" s="30"/>
      <c r="G133" s="50"/>
    </row>
    <row r="134" ht="15" spans="1:7">
      <c r="A134" s="34" t="s">
        <v>70</v>
      </c>
      <c r="B134" s="9" t="s">
        <v>168</v>
      </c>
      <c r="C134" s="15">
        <v>145.4</v>
      </c>
      <c r="D134" s="10">
        <v>145.4</v>
      </c>
      <c r="E134" s="30"/>
      <c r="G134" s="50"/>
    </row>
    <row r="135" ht="15" spans="1:7">
      <c r="A135" s="34" t="s">
        <v>169</v>
      </c>
      <c r="B135" s="9" t="s">
        <v>170</v>
      </c>
      <c r="C135" s="15">
        <v>3000</v>
      </c>
      <c r="D135" s="10">
        <v>3000</v>
      </c>
      <c r="E135" s="30"/>
      <c r="G135" s="50"/>
    </row>
    <row r="136" ht="15" spans="1:7">
      <c r="A136" s="34" t="s">
        <v>72</v>
      </c>
      <c r="B136" s="9" t="s">
        <v>171</v>
      </c>
      <c r="C136" s="15">
        <v>10000</v>
      </c>
      <c r="D136" s="10">
        <f>10000-2000-2000</f>
        <v>6000</v>
      </c>
      <c r="E136" s="53" t="s">
        <v>172</v>
      </c>
      <c r="G136" s="50"/>
    </row>
    <row r="137" ht="15" spans="1:7">
      <c r="A137" s="34" t="s">
        <v>72</v>
      </c>
      <c r="B137" s="9" t="s">
        <v>173</v>
      </c>
      <c r="C137" s="15">
        <v>2678.58</v>
      </c>
      <c r="D137" s="10">
        <v>2678.58</v>
      </c>
      <c r="E137" s="30"/>
      <c r="G137" s="50"/>
    </row>
    <row r="138" ht="15" spans="3:7">
      <c r="C138" s="6"/>
      <c r="D138" s="46">
        <f>SUM(D124:D137)</f>
        <v>44280.25</v>
      </c>
      <c r="E138" s="30"/>
      <c r="G138" s="50"/>
    </row>
    <row r="139" ht="15" spans="1:5">
      <c r="A139" s="12"/>
      <c r="C139" s="6"/>
      <c r="D139" s="6"/>
      <c r="E139" s="30"/>
    </row>
    <row r="140" ht="15" spans="1:5">
      <c r="A140" s="34" t="s">
        <v>109</v>
      </c>
      <c r="B140" s="9" t="s">
        <v>174</v>
      </c>
      <c r="C140" s="10">
        <v>388.72</v>
      </c>
      <c r="D140" s="36" t="s">
        <v>175</v>
      </c>
      <c r="E140" s="30"/>
    </row>
    <row r="141" ht="15" spans="1:5">
      <c r="A141" s="12"/>
      <c r="C141" s="6"/>
      <c r="D141" s="6"/>
      <c r="E141" s="30"/>
    </row>
    <row r="142" ht="15" spans="1:5">
      <c r="A142" s="34" t="s">
        <v>46</v>
      </c>
      <c r="B142" s="9" t="s">
        <v>176</v>
      </c>
      <c r="C142" s="10">
        <v>500</v>
      </c>
      <c r="D142" s="10">
        <v>500</v>
      </c>
      <c r="E142" s="30"/>
    </row>
    <row r="143" ht="15" spans="1:6">
      <c r="A143" s="14">
        <v>45318</v>
      </c>
      <c r="B143" s="9" t="s">
        <v>177</v>
      </c>
      <c r="C143" s="10">
        <v>12792</v>
      </c>
      <c r="D143" s="10">
        <f>10292-500</f>
        <v>9792</v>
      </c>
      <c r="E143" s="30"/>
      <c r="F143" s="64"/>
    </row>
    <row r="144" ht="15" spans="1:5">
      <c r="A144" s="65">
        <v>45269</v>
      </c>
      <c r="B144" s="9" t="s">
        <v>178</v>
      </c>
      <c r="C144" s="10">
        <v>260400</v>
      </c>
      <c r="D144" s="10">
        <v>260400</v>
      </c>
      <c r="E144" s="30"/>
    </row>
    <row r="145" ht="15" spans="1:5">
      <c r="A145" s="66">
        <v>45201</v>
      </c>
      <c r="B145" s="39" t="s">
        <v>179</v>
      </c>
      <c r="C145" s="40">
        <v>18162</v>
      </c>
      <c r="D145" s="40">
        <v>18162</v>
      </c>
      <c r="E145" s="30"/>
    </row>
    <row r="146" ht="15" spans="1:5">
      <c r="A146" s="41" t="s">
        <v>72</v>
      </c>
      <c r="B146" s="42" t="s">
        <v>180</v>
      </c>
      <c r="C146" s="43">
        <v>1480.25</v>
      </c>
      <c r="D146" s="43">
        <v>1480.25</v>
      </c>
      <c r="E146" s="30"/>
    </row>
    <row r="147" ht="15" spans="1:5">
      <c r="A147" s="41" t="s">
        <v>74</v>
      </c>
      <c r="B147" s="42" t="s">
        <v>181</v>
      </c>
      <c r="C147" s="44">
        <v>74.76</v>
      </c>
      <c r="D147" s="67">
        <v>74.76</v>
      </c>
      <c r="E147" s="30"/>
    </row>
    <row r="148" ht="15" spans="1:5">
      <c r="A148" s="41" t="s">
        <v>122</v>
      </c>
      <c r="B148" s="42" t="s">
        <v>182</v>
      </c>
      <c r="C148" s="44">
        <v>580.84</v>
      </c>
      <c r="D148" s="67">
        <v>580.84</v>
      </c>
      <c r="E148" s="30"/>
    </row>
    <row r="149" ht="15" spans="1:5">
      <c r="A149" s="12"/>
      <c r="C149" s="6"/>
      <c r="D149" s="68">
        <f>SUM(D142:D148)</f>
        <v>290989.85</v>
      </c>
      <c r="E149" s="30"/>
    </row>
    <row r="150" ht="15" spans="1:5">
      <c r="A150" s="12"/>
      <c r="C150" s="6"/>
      <c r="D150" s="6"/>
      <c r="E150" s="30"/>
    </row>
    <row r="151" ht="15" spans="1:5">
      <c r="A151" s="34" t="s">
        <v>46</v>
      </c>
      <c r="B151" s="37" t="s">
        <v>183</v>
      </c>
      <c r="C151" s="10">
        <v>6026</v>
      </c>
      <c r="D151" s="69">
        <v>6026</v>
      </c>
      <c r="E151" s="30"/>
    </row>
    <row r="152" ht="15" spans="1:5">
      <c r="A152" s="14">
        <v>45275</v>
      </c>
      <c r="B152" s="9" t="s">
        <v>184</v>
      </c>
      <c r="C152" s="10">
        <v>143500</v>
      </c>
      <c r="D152" s="10">
        <v>143500</v>
      </c>
      <c r="E152" s="30"/>
    </row>
    <row r="153" ht="15" spans="1:5">
      <c r="A153" s="65">
        <v>45201</v>
      </c>
      <c r="B153" s="9" t="s">
        <v>185</v>
      </c>
      <c r="C153" s="10">
        <v>9261</v>
      </c>
      <c r="D153" s="10">
        <v>9261</v>
      </c>
      <c r="E153" s="30"/>
    </row>
    <row r="154" ht="15" spans="1:5">
      <c r="A154" s="14">
        <v>45314</v>
      </c>
      <c r="B154" s="9" t="s">
        <v>186</v>
      </c>
      <c r="C154" s="10">
        <v>13350</v>
      </c>
      <c r="D154" s="10">
        <f>9350-1000</f>
        <v>8350</v>
      </c>
      <c r="E154" s="30"/>
    </row>
    <row r="155" ht="15" spans="1:5">
      <c r="A155" s="65">
        <v>45327</v>
      </c>
      <c r="B155" s="9" t="s">
        <v>187</v>
      </c>
      <c r="C155" s="10">
        <v>1781.94</v>
      </c>
      <c r="D155" s="10">
        <v>1781.94</v>
      </c>
      <c r="E155" s="30"/>
    </row>
    <row r="156" ht="15" spans="1:5">
      <c r="A156" s="34" t="s">
        <v>163</v>
      </c>
      <c r="B156" s="9" t="s">
        <v>188</v>
      </c>
      <c r="C156" s="10">
        <v>690.46</v>
      </c>
      <c r="D156" s="10">
        <v>690.46</v>
      </c>
      <c r="E156" s="30"/>
    </row>
    <row r="157" ht="15" spans="1:5">
      <c r="A157" s="34" t="s">
        <v>96</v>
      </c>
      <c r="B157" s="9" t="s">
        <v>188</v>
      </c>
      <c r="C157" s="10">
        <v>690.46</v>
      </c>
      <c r="D157" s="10">
        <v>690.46</v>
      </c>
      <c r="E157" s="30"/>
    </row>
    <row r="158" ht="15" spans="1:5">
      <c r="A158" s="12"/>
      <c r="C158" s="6"/>
      <c r="D158" s="46">
        <f>SUM(D151:D157)</f>
        <v>170299.86</v>
      </c>
      <c r="E158" s="30"/>
    </row>
    <row r="159" ht="15" spans="1:5">
      <c r="A159" s="12"/>
      <c r="C159" s="6"/>
      <c r="D159" s="6"/>
      <c r="E159" s="30"/>
    </row>
    <row r="160" ht="15" spans="1:5">
      <c r="A160" s="34" t="s">
        <v>189</v>
      </c>
      <c r="B160" s="9" t="s">
        <v>190</v>
      </c>
      <c r="C160" s="10">
        <v>3600</v>
      </c>
      <c r="D160" s="10">
        <v>3600</v>
      </c>
      <c r="E160" s="30"/>
    </row>
    <row r="161" ht="15" spans="1:5">
      <c r="A161" s="34" t="s">
        <v>191</v>
      </c>
      <c r="B161" s="9" t="s">
        <v>192</v>
      </c>
      <c r="C161" s="10">
        <v>480</v>
      </c>
      <c r="D161" s="10">
        <v>480</v>
      </c>
      <c r="E161" s="30"/>
    </row>
    <row r="162" ht="15" spans="1:5">
      <c r="A162" s="14">
        <v>45313</v>
      </c>
      <c r="B162" s="9" t="s">
        <v>193</v>
      </c>
      <c r="C162" s="10">
        <v>10125</v>
      </c>
      <c r="D162" s="10">
        <v>10125</v>
      </c>
      <c r="E162" s="30"/>
    </row>
    <row r="163" ht="15" spans="1:5">
      <c r="A163" s="12"/>
      <c r="C163" s="6"/>
      <c r="D163" s="46">
        <v>14205</v>
      </c>
      <c r="E163" s="30"/>
    </row>
    <row r="164" ht="15" spans="1:5">
      <c r="A164" s="12"/>
      <c r="C164" s="6"/>
      <c r="D164" s="6"/>
      <c r="E164" s="30"/>
    </row>
    <row r="165" ht="15" spans="1:5">
      <c r="A165" s="34" t="s">
        <v>50</v>
      </c>
      <c r="B165" s="9" t="s">
        <v>194</v>
      </c>
      <c r="C165" s="10">
        <v>691.6</v>
      </c>
      <c r="D165" s="10">
        <v>691.6</v>
      </c>
      <c r="E165" s="30"/>
    </row>
    <row r="166" ht="15" spans="1:5">
      <c r="A166" s="34" t="s">
        <v>52</v>
      </c>
      <c r="B166" s="9" t="s">
        <v>195</v>
      </c>
      <c r="C166" s="10">
        <v>2103.7</v>
      </c>
      <c r="D166" s="10">
        <v>412.24</v>
      </c>
      <c r="E166" s="30"/>
    </row>
    <row r="167" ht="15" spans="1:5">
      <c r="A167" s="12"/>
      <c r="C167" s="6"/>
      <c r="D167" s="35">
        <v>1103.84</v>
      </c>
      <c r="E167" s="30"/>
    </row>
    <row r="168" ht="15" spans="1:5">
      <c r="A168" s="12"/>
      <c r="C168" s="6"/>
      <c r="D168" s="6"/>
      <c r="E168" s="30"/>
    </row>
    <row r="169" ht="15" spans="1:5">
      <c r="A169" s="34" t="s">
        <v>196</v>
      </c>
      <c r="B169" s="9" t="s">
        <v>197</v>
      </c>
      <c r="C169" s="10">
        <v>7750.04</v>
      </c>
      <c r="D169" s="36">
        <v>6750.04</v>
      </c>
      <c r="E169" s="30"/>
    </row>
    <row r="170" ht="15" spans="1:5">
      <c r="A170" s="12"/>
      <c r="C170" s="6"/>
      <c r="D170" s="6"/>
      <c r="E170" s="30"/>
    </row>
    <row r="171" ht="15" spans="1:5">
      <c r="A171" s="65">
        <v>45086</v>
      </c>
      <c r="B171" s="9" t="s">
        <v>198</v>
      </c>
      <c r="C171" s="10">
        <v>407.18</v>
      </c>
      <c r="D171" s="10">
        <v>407.18</v>
      </c>
      <c r="E171" s="30"/>
    </row>
    <row r="172" ht="15" spans="1:5">
      <c r="A172" s="14">
        <v>45275</v>
      </c>
      <c r="B172" s="9" t="s">
        <v>199</v>
      </c>
      <c r="C172" s="10">
        <v>41000</v>
      </c>
      <c r="D172" s="10">
        <f>41000-1456.88</f>
        <v>39543.12</v>
      </c>
      <c r="E172" s="30"/>
    </row>
    <row r="173" ht="15" spans="1:5">
      <c r="A173" s="34" t="s">
        <v>200</v>
      </c>
      <c r="B173" s="9" t="s">
        <v>201</v>
      </c>
      <c r="C173" s="10">
        <v>114</v>
      </c>
      <c r="D173" s="10">
        <v>114</v>
      </c>
      <c r="E173" s="30"/>
    </row>
    <row r="174" ht="15" spans="1:5">
      <c r="A174" s="55" t="s">
        <v>202</v>
      </c>
      <c r="B174" s="56" t="s">
        <v>203</v>
      </c>
      <c r="C174" s="57">
        <v>20000</v>
      </c>
      <c r="D174" s="58">
        <v>20000</v>
      </c>
      <c r="E174" s="30"/>
    </row>
    <row r="175" ht="15" spans="1:5">
      <c r="A175" s="12"/>
      <c r="C175" s="6"/>
      <c r="D175" s="46">
        <f>SUM(D171:D174)</f>
        <v>60064.3</v>
      </c>
      <c r="E175" s="30"/>
    </row>
    <row r="176" ht="15" spans="1:5">
      <c r="A176" s="12"/>
      <c r="C176" s="6"/>
      <c r="D176" s="6"/>
      <c r="E176" s="30"/>
    </row>
    <row r="177" ht="15" spans="1:5">
      <c r="A177" s="34" t="s">
        <v>204</v>
      </c>
      <c r="B177" s="9" t="s">
        <v>205</v>
      </c>
      <c r="C177" s="10">
        <v>5000</v>
      </c>
      <c r="D177" s="36">
        <v>5000</v>
      </c>
      <c r="E177" s="30"/>
    </row>
    <row r="178" ht="15" spans="1:5">
      <c r="A178" s="12"/>
      <c r="C178" s="6"/>
      <c r="D178" s="6"/>
      <c r="E178" s="30"/>
    </row>
    <row r="179" ht="15" spans="1:5">
      <c r="A179" s="34" t="s">
        <v>206</v>
      </c>
      <c r="B179" s="9" t="s">
        <v>207</v>
      </c>
      <c r="C179" s="10">
        <v>5000</v>
      </c>
      <c r="D179" s="36">
        <v>5000</v>
      </c>
      <c r="E179" s="30"/>
    </row>
    <row r="180" ht="15" spans="1:5">
      <c r="A180" s="12"/>
      <c r="C180" s="6"/>
      <c r="D180" s="6"/>
      <c r="E180" s="30"/>
    </row>
    <row r="181" ht="15" spans="1:5">
      <c r="A181" s="12"/>
      <c r="C181" s="6"/>
      <c r="D181" s="6"/>
      <c r="E181" s="30"/>
    </row>
    <row r="182" ht="15" spans="1:5">
      <c r="A182" s="34" t="s">
        <v>208</v>
      </c>
      <c r="B182" s="9" t="s">
        <v>209</v>
      </c>
      <c r="C182" s="10">
        <v>70000</v>
      </c>
      <c r="D182" s="10">
        <f>60000-2000-2500-2000-2500-2000</f>
        <v>49000</v>
      </c>
      <c r="E182" s="30"/>
    </row>
    <row r="183" ht="15" spans="1:5">
      <c r="A183" s="34" t="s">
        <v>210</v>
      </c>
      <c r="B183" s="9" t="s">
        <v>211</v>
      </c>
      <c r="C183" s="10">
        <v>179.98</v>
      </c>
      <c r="D183" s="10">
        <v>179.98</v>
      </c>
      <c r="E183" s="70"/>
    </row>
    <row r="184" ht="15" spans="1:5">
      <c r="A184" s="34" t="s">
        <v>52</v>
      </c>
      <c r="B184" s="9" t="s">
        <v>212</v>
      </c>
      <c r="C184" s="10">
        <v>595.66</v>
      </c>
      <c r="D184" s="10">
        <v>595.66</v>
      </c>
      <c r="E184" s="70"/>
    </row>
    <row r="185" ht="15" spans="1:5">
      <c r="A185" s="27" t="s">
        <v>62</v>
      </c>
      <c r="B185" s="31" t="s">
        <v>213</v>
      </c>
      <c r="C185" s="51">
        <v>299.06</v>
      </c>
      <c r="D185" s="51">
        <v>299.06</v>
      </c>
      <c r="E185" s="70"/>
    </row>
    <row r="186" ht="15" spans="1:5">
      <c r="A186" s="14">
        <v>45278</v>
      </c>
      <c r="B186" s="9" t="s">
        <v>214</v>
      </c>
      <c r="C186" s="10">
        <v>752200</v>
      </c>
      <c r="D186" s="10">
        <f>752200-6454.26</f>
        <v>745745.74</v>
      </c>
      <c r="E186" s="71"/>
    </row>
    <row r="187" ht="15" spans="1:5">
      <c r="A187" s="34" t="s">
        <v>215</v>
      </c>
      <c r="B187" s="9" t="s">
        <v>216</v>
      </c>
      <c r="C187" s="10">
        <v>2162.66</v>
      </c>
      <c r="D187" s="10">
        <v>2162.66</v>
      </c>
      <c r="E187" s="30"/>
    </row>
    <row r="188" ht="15" spans="1:5">
      <c r="A188" s="34" t="s">
        <v>163</v>
      </c>
      <c r="B188" s="9" t="s">
        <v>217</v>
      </c>
      <c r="C188" s="10">
        <v>282.26</v>
      </c>
      <c r="D188" s="10">
        <v>282.26</v>
      </c>
      <c r="E188" s="30"/>
    </row>
    <row r="189" ht="15" spans="1:5">
      <c r="A189" s="34" t="s">
        <v>96</v>
      </c>
      <c r="B189" s="9" t="s">
        <v>218</v>
      </c>
      <c r="C189" s="10">
        <v>446.44</v>
      </c>
      <c r="D189" s="10">
        <v>446.44</v>
      </c>
      <c r="E189" s="30"/>
    </row>
    <row r="190" ht="15" spans="1:5">
      <c r="A190" s="55" t="s">
        <v>70</v>
      </c>
      <c r="B190" s="56" t="s">
        <v>219</v>
      </c>
      <c r="C190" s="58">
        <v>624.8</v>
      </c>
      <c r="D190" s="58">
        <v>624.8</v>
      </c>
      <c r="E190" s="30"/>
    </row>
    <row r="191" ht="15" spans="1:5">
      <c r="A191" s="72" t="s">
        <v>72</v>
      </c>
      <c r="B191" s="73" t="s">
        <v>220</v>
      </c>
      <c r="C191" s="45">
        <v>648.2</v>
      </c>
      <c r="D191" s="45">
        <v>648.2</v>
      </c>
      <c r="E191" s="30"/>
    </row>
    <row r="192" ht="15" spans="1:5">
      <c r="A192" s="72" t="s">
        <v>74</v>
      </c>
      <c r="B192" s="73" t="s">
        <v>221</v>
      </c>
      <c r="C192" s="67">
        <v>1900.02</v>
      </c>
      <c r="D192" s="45">
        <v>1900.02</v>
      </c>
      <c r="E192" s="30"/>
    </row>
    <row r="193" ht="15" spans="1:5">
      <c r="A193" s="12"/>
      <c r="C193" s="6"/>
      <c r="D193" s="46">
        <f>SUM(D182:D192)</f>
        <v>801884.82</v>
      </c>
      <c r="E193" s="30"/>
    </row>
    <row r="194" ht="15" spans="1:5">
      <c r="A194" s="12"/>
      <c r="C194" s="6"/>
      <c r="D194" s="6"/>
      <c r="E194" s="30"/>
    </row>
    <row r="195" ht="15" spans="1:5">
      <c r="A195" s="34" t="s">
        <v>222</v>
      </c>
      <c r="B195" s="37" t="s">
        <v>223</v>
      </c>
      <c r="C195" s="10">
        <v>240100</v>
      </c>
      <c r="D195" s="10">
        <f>238758.8-191.7</f>
        <v>238567.1</v>
      </c>
      <c r="E195" s="53"/>
    </row>
    <row r="196" ht="15" spans="1:5">
      <c r="A196" s="14">
        <v>45318</v>
      </c>
      <c r="B196" s="9" t="s">
        <v>224</v>
      </c>
      <c r="C196" s="10">
        <v>59700</v>
      </c>
      <c r="D196" s="10">
        <f>59045.62-981.25</f>
        <v>58064.37</v>
      </c>
      <c r="E196" s="30"/>
    </row>
    <row r="197" ht="15" spans="1:5">
      <c r="A197" s="14">
        <v>45318</v>
      </c>
      <c r="B197" s="9" t="s">
        <v>225</v>
      </c>
      <c r="C197" s="10">
        <v>211230.64</v>
      </c>
      <c r="D197" s="10">
        <v>211230.64</v>
      </c>
      <c r="E197" s="30"/>
    </row>
    <row r="198" ht="15" spans="1:5">
      <c r="A198" s="34" t="s">
        <v>226</v>
      </c>
      <c r="B198" s="9" t="s">
        <v>227</v>
      </c>
      <c r="C198" s="10">
        <v>214</v>
      </c>
      <c r="D198" s="10">
        <v>214</v>
      </c>
      <c r="E198" s="30"/>
    </row>
    <row r="199" ht="15" spans="1:5">
      <c r="A199" s="55" t="s">
        <v>138</v>
      </c>
      <c r="B199" s="56" t="s">
        <v>228</v>
      </c>
      <c r="C199" s="57">
        <v>5550</v>
      </c>
      <c r="D199" s="58">
        <v>5550</v>
      </c>
      <c r="E199" s="30"/>
    </row>
    <row r="200" ht="15" spans="1:5">
      <c r="A200" s="12"/>
      <c r="C200" s="6"/>
      <c r="D200" s="46">
        <f>SUM(D195:D199)</f>
        <v>513626.11</v>
      </c>
      <c r="E200" s="30"/>
    </row>
    <row r="201" ht="15" spans="1:5">
      <c r="A201" s="12"/>
      <c r="C201" s="6"/>
      <c r="D201" s="74"/>
      <c r="E201" s="30"/>
    </row>
    <row r="202" ht="15" spans="1:5">
      <c r="A202" s="34" t="s">
        <v>229</v>
      </c>
      <c r="B202" s="9" t="s">
        <v>230</v>
      </c>
      <c r="C202" s="10">
        <v>15133.1</v>
      </c>
      <c r="D202" s="10">
        <v>6882.6</v>
      </c>
      <c r="E202" s="30"/>
    </row>
    <row r="203" ht="15" spans="1:5">
      <c r="A203" s="34" t="s">
        <v>58</v>
      </c>
      <c r="B203" s="9" t="s">
        <v>231</v>
      </c>
      <c r="C203" s="10">
        <v>4923.64</v>
      </c>
      <c r="D203" s="10">
        <v>4923.64</v>
      </c>
      <c r="E203" s="30"/>
    </row>
    <row r="204" ht="15" spans="1:5">
      <c r="A204" s="12"/>
      <c r="C204" s="6"/>
      <c r="D204" s="35">
        <v>11806.24</v>
      </c>
      <c r="E204" s="30"/>
    </row>
    <row r="205" ht="15" spans="1:5">
      <c r="A205" s="12"/>
      <c r="C205" s="6"/>
      <c r="D205" s="6"/>
      <c r="E205" s="30"/>
    </row>
    <row r="206" ht="15" spans="1:5">
      <c r="A206" s="75">
        <v>45191</v>
      </c>
      <c r="B206" s="62" t="s">
        <v>232</v>
      </c>
      <c r="C206" s="76">
        <v>4334</v>
      </c>
      <c r="D206" s="77">
        <v>2167</v>
      </c>
      <c r="E206" s="30"/>
    </row>
    <row r="207" ht="15" spans="1:5">
      <c r="A207" s="12"/>
      <c r="C207" s="6"/>
      <c r="D207" s="6"/>
      <c r="E207" s="30"/>
    </row>
    <row r="208" ht="15" spans="1:5">
      <c r="A208" s="34" t="s">
        <v>163</v>
      </c>
      <c r="B208" s="9" t="s">
        <v>233</v>
      </c>
      <c r="C208" s="10">
        <v>548</v>
      </c>
      <c r="D208" s="10">
        <f>548-479.64</f>
        <v>68.36</v>
      </c>
      <c r="E208" s="30"/>
    </row>
    <row r="209" ht="15" spans="1:5">
      <c r="A209" s="34" t="s">
        <v>70</v>
      </c>
      <c r="B209" s="9" t="s">
        <v>234</v>
      </c>
      <c r="C209" s="10">
        <v>655.24</v>
      </c>
      <c r="D209" s="10">
        <v>655.24</v>
      </c>
      <c r="E209" s="30"/>
    </row>
    <row r="210" ht="15" spans="1:5">
      <c r="A210" s="34" t="s">
        <v>72</v>
      </c>
      <c r="B210" s="9" t="s">
        <v>235</v>
      </c>
      <c r="C210" s="10">
        <v>671.82</v>
      </c>
      <c r="D210" s="10">
        <v>671.82</v>
      </c>
      <c r="E210" s="30"/>
    </row>
    <row r="211" ht="15" spans="1:5">
      <c r="A211" s="12"/>
      <c r="C211" s="6"/>
      <c r="D211" s="46">
        <f>SUM(D208:D210)</f>
        <v>1395.42</v>
      </c>
      <c r="E211" s="30"/>
    </row>
    <row r="212" ht="15" spans="1:5">
      <c r="A212" s="12"/>
      <c r="C212" s="6"/>
      <c r="D212" s="6"/>
      <c r="E212" s="30"/>
    </row>
    <row r="213" ht="15" spans="1:5">
      <c r="A213" s="34" t="s">
        <v>62</v>
      </c>
      <c r="B213" s="78" t="s">
        <v>236</v>
      </c>
      <c r="C213" s="10">
        <v>330.96</v>
      </c>
      <c r="D213" s="10">
        <v>330.96</v>
      </c>
      <c r="E213" s="30"/>
    </row>
    <row r="214" ht="15" spans="1:5">
      <c r="A214" s="34" t="s">
        <v>237</v>
      </c>
      <c r="B214" s="9" t="s">
        <v>238</v>
      </c>
      <c r="C214" s="10">
        <v>1334.52</v>
      </c>
      <c r="D214" s="10">
        <v>1334.52</v>
      </c>
      <c r="E214" s="30"/>
    </row>
    <row r="215" ht="15" spans="1:5">
      <c r="A215" s="12"/>
      <c r="C215" s="6"/>
      <c r="D215" s="35">
        <v>1665.48</v>
      </c>
      <c r="E215" s="30"/>
    </row>
    <row r="216" ht="15" spans="1:5">
      <c r="A216" s="12"/>
      <c r="C216" s="6"/>
      <c r="D216" s="6"/>
      <c r="E216" s="30"/>
    </row>
    <row r="217" ht="15" spans="1:5">
      <c r="A217" s="61" t="s">
        <v>239</v>
      </c>
      <c r="B217" s="62" t="s">
        <v>240</v>
      </c>
      <c r="C217" s="76">
        <v>3800</v>
      </c>
      <c r="D217" s="77">
        <v>3800</v>
      </c>
      <c r="E217" s="30"/>
    </row>
    <row r="218" ht="15" spans="1:5">
      <c r="A218" s="12"/>
      <c r="C218" s="6"/>
      <c r="D218" s="6"/>
      <c r="E218" s="30"/>
    </row>
    <row r="219" ht="15" spans="1:5">
      <c r="A219" s="34" t="s">
        <v>241</v>
      </c>
      <c r="B219" s="9" t="s">
        <v>242</v>
      </c>
      <c r="C219" s="10">
        <v>70000</v>
      </c>
      <c r="D219" s="69">
        <f>66000-2000</f>
        <v>64000</v>
      </c>
      <c r="E219" s="30"/>
    </row>
    <row r="220" ht="15" spans="1:5">
      <c r="A220" s="34" t="s">
        <v>64</v>
      </c>
      <c r="B220" s="9" t="s">
        <v>243</v>
      </c>
      <c r="C220" s="10">
        <v>44.62</v>
      </c>
      <c r="D220" s="10">
        <v>44.62</v>
      </c>
      <c r="E220" s="30"/>
    </row>
    <row r="221" ht="15" spans="1:5">
      <c r="A221" s="65">
        <v>45635</v>
      </c>
      <c r="B221" s="9" t="s">
        <v>244</v>
      </c>
      <c r="C221" s="10">
        <v>298000</v>
      </c>
      <c r="D221" s="10">
        <v>298000</v>
      </c>
      <c r="E221" s="30"/>
    </row>
    <row r="222" ht="15" spans="1:5">
      <c r="A222" s="34" t="s">
        <v>70</v>
      </c>
      <c r="B222" s="9" t="s">
        <v>245</v>
      </c>
      <c r="C222" s="10">
        <v>42.39</v>
      </c>
      <c r="D222" s="10">
        <v>42.38</v>
      </c>
      <c r="E222" s="30"/>
    </row>
    <row r="223" ht="15" spans="1:5">
      <c r="A223" s="12"/>
      <c r="C223" s="6"/>
      <c r="D223" s="46">
        <f>SUM(D219:D222)</f>
        <v>362087</v>
      </c>
      <c r="E223" s="30"/>
    </row>
    <row r="224" ht="15" spans="1:5">
      <c r="A224" s="12"/>
      <c r="C224" s="6"/>
      <c r="D224" s="6"/>
      <c r="E224" s="30"/>
    </row>
    <row r="225" ht="15" spans="1:5">
      <c r="A225" s="34" t="s">
        <v>246</v>
      </c>
      <c r="B225" s="9" t="s">
        <v>247</v>
      </c>
      <c r="C225" s="10">
        <v>207.72</v>
      </c>
      <c r="D225" s="10">
        <v>207.72</v>
      </c>
      <c r="E225" s="30"/>
    </row>
    <row r="226" ht="15" spans="1:5">
      <c r="A226" s="34" t="s">
        <v>70</v>
      </c>
      <c r="B226" s="9" t="s">
        <v>248</v>
      </c>
      <c r="C226" s="10">
        <v>186.1</v>
      </c>
      <c r="D226" s="10">
        <v>186.1</v>
      </c>
      <c r="E226" s="30"/>
    </row>
    <row r="227" ht="15" spans="1:5">
      <c r="A227" s="55" t="s">
        <v>122</v>
      </c>
      <c r="B227" s="56" t="s">
        <v>249</v>
      </c>
      <c r="C227" s="57">
        <v>588.42</v>
      </c>
      <c r="D227" s="57">
        <v>588.42</v>
      </c>
      <c r="E227" s="30"/>
    </row>
    <row r="228" ht="15" spans="1:5">
      <c r="A228" s="12"/>
      <c r="C228" s="6"/>
      <c r="D228" s="68">
        <f>SUM(D225:D227)</f>
        <v>982.24</v>
      </c>
      <c r="E228" s="30"/>
    </row>
    <row r="229" ht="15" spans="1:5">
      <c r="A229" s="12"/>
      <c r="C229" s="6"/>
      <c r="D229" s="6"/>
      <c r="E229" s="30"/>
    </row>
    <row r="230" ht="15" spans="1:5">
      <c r="A230" s="34" t="s">
        <v>246</v>
      </c>
      <c r="B230" s="9" t="s">
        <v>250</v>
      </c>
      <c r="C230" s="10">
        <v>2678.58</v>
      </c>
      <c r="D230" s="10">
        <v>2678.58</v>
      </c>
      <c r="E230" s="30"/>
    </row>
    <row r="231" ht="15" spans="1:5">
      <c r="A231" s="14">
        <v>45318</v>
      </c>
      <c r="B231" s="9" t="s">
        <v>251</v>
      </c>
      <c r="C231" s="10">
        <v>12792</v>
      </c>
      <c r="D231" s="10">
        <v>9792</v>
      </c>
      <c r="E231" s="30"/>
    </row>
    <row r="232" ht="15" spans="1:5">
      <c r="A232" s="34" t="s">
        <v>165</v>
      </c>
      <c r="B232" s="9" t="s">
        <v>252</v>
      </c>
      <c r="C232" s="10">
        <v>28080</v>
      </c>
      <c r="D232" s="10">
        <v>28080</v>
      </c>
      <c r="E232" s="30"/>
    </row>
    <row r="233" ht="15" spans="1:5">
      <c r="A233" s="12"/>
      <c r="C233" s="6"/>
      <c r="D233" s="46">
        <f>SUM(D230:D232)</f>
        <v>40550.58</v>
      </c>
      <c r="E233" s="30"/>
    </row>
    <row r="234" ht="15" spans="1:5">
      <c r="A234" s="12"/>
      <c r="C234" s="6"/>
      <c r="D234" s="79"/>
      <c r="E234" s="30"/>
    </row>
    <row r="235" ht="15" spans="1:5">
      <c r="A235" s="80">
        <v>45168</v>
      </c>
      <c r="B235" s="9" t="s">
        <v>253</v>
      </c>
      <c r="C235" s="10">
        <v>4000</v>
      </c>
      <c r="D235" s="10">
        <v>3000</v>
      </c>
      <c r="E235" s="30"/>
    </row>
    <row r="236" ht="15" spans="1:5">
      <c r="A236" s="34"/>
      <c r="B236" s="9" t="s">
        <v>254</v>
      </c>
      <c r="C236" s="15">
        <v>5499</v>
      </c>
      <c r="D236" s="15">
        <v>5499</v>
      </c>
      <c r="E236" s="30"/>
    </row>
    <row r="237" ht="15" spans="1:5">
      <c r="A237" s="12"/>
      <c r="C237" s="6"/>
      <c r="D237" s="46">
        <f>SUM(D235:D236)</f>
        <v>8499</v>
      </c>
      <c r="E237" s="30"/>
    </row>
    <row r="238" ht="15" spans="1:5">
      <c r="A238" s="12"/>
      <c r="C238" s="6"/>
      <c r="D238" s="6"/>
      <c r="E238" s="30"/>
    </row>
    <row r="239" ht="15" spans="1:5">
      <c r="A239" s="80">
        <v>45209</v>
      </c>
      <c r="B239" s="9" t="s">
        <v>255</v>
      </c>
      <c r="C239" s="10">
        <v>10000</v>
      </c>
      <c r="D239" s="10">
        <v>5000</v>
      </c>
      <c r="E239" s="30"/>
    </row>
    <row r="240" ht="15" spans="1:5">
      <c r="A240" s="34" t="s">
        <v>163</v>
      </c>
      <c r="B240" s="9" t="s">
        <v>256</v>
      </c>
      <c r="C240" s="10">
        <v>44.77</v>
      </c>
      <c r="D240" s="10">
        <v>44.77</v>
      </c>
      <c r="E240" s="30"/>
    </row>
    <row r="241" ht="15" spans="1:5">
      <c r="A241" s="12"/>
      <c r="C241" s="6"/>
      <c r="D241" s="68">
        <f>SUM(D239:D240)</f>
        <v>5044.77</v>
      </c>
      <c r="E241" s="30"/>
    </row>
    <row r="242" ht="15" spans="1:5">
      <c r="A242" s="12"/>
      <c r="C242" s="6"/>
      <c r="D242" s="6"/>
      <c r="E242" s="30"/>
    </row>
    <row r="243" ht="15" spans="1:5">
      <c r="A243" s="34" t="s">
        <v>215</v>
      </c>
      <c r="B243" s="9" t="s">
        <v>257</v>
      </c>
      <c r="C243" s="10">
        <v>2103.28</v>
      </c>
      <c r="D243" s="10">
        <v>2103.28</v>
      </c>
      <c r="E243" s="30"/>
    </row>
    <row r="244" ht="15" spans="1:5">
      <c r="A244" s="34" t="s">
        <v>70</v>
      </c>
      <c r="B244" s="9" t="s">
        <v>258</v>
      </c>
      <c r="C244" s="10">
        <v>676.86</v>
      </c>
      <c r="D244" s="10">
        <v>676.86</v>
      </c>
      <c r="E244" s="30"/>
    </row>
    <row r="245" ht="15" spans="1:5">
      <c r="A245" s="34" t="s">
        <v>169</v>
      </c>
      <c r="B245" s="9" t="s">
        <v>259</v>
      </c>
      <c r="C245" s="15">
        <v>3000</v>
      </c>
      <c r="D245" s="10">
        <v>3000</v>
      </c>
      <c r="E245" s="53"/>
    </row>
    <row r="246" ht="15" spans="1:5">
      <c r="A246" s="34" t="s">
        <v>260</v>
      </c>
      <c r="B246" s="9" t="s">
        <v>261</v>
      </c>
      <c r="C246" s="15">
        <v>1274.66</v>
      </c>
      <c r="D246" s="15">
        <v>1274.66</v>
      </c>
      <c r="E246" s="53"/>
    </row>
    <row r="247" ht="15" spans="1:5">
      <c r="A247" s="12"/>
      <c r="C247" s="6"/>
      <c r="D247" s="46">
        <f>SUM(D243:D246)</f>
        <v>7054.8</v>
      </c>
      <c r="E247" s="30"/>
    </row>
    <row r="248" ht="15" spans="1:5">
      <c r="A248" s="12"/>
      <c r="C248" s="6"/>
      <c r="D248" s="6"/>
      <c r="E248" s="30"/>
    </row>
    <row r="249" ht="15" spans="1:5">
      <c r="A249" s="65">
        <v>45201</v>
      </c>
      <c r="B249" s="9" t="s">
        <v>262</v>
      </c>
      <c r="C249" s="10">
        <v>9261</v>
      </c>
      <c r="D249" s="10">
        <f>9261</f>
        <v>9261</v>
      </c>
      <c r="E249" s="30"/>
    </row>
    <row r="250" ht="15" spans="1:5">
      <c r="A250" s="65">
        <v>45201</v>
      </c>
      <c r="B250" s="9" t="s">
        <v>263</v>
      </c>
      <c r="C250" s="10">
        <v>18162</v>
      </c>
      <c r="D250" s="10">
        <f>18162-242.11</f>
        <v>17919.89</v>
      </c>
      <c r="E250" s="30"/>
    </row>
    <row r="251" ht="15" spans="1:5">
      <c r="A251" s="55" t="s">
        <v>264</v>
      </c>
      <c r="B251" s="56" t="s">
        <v>265</v>
      </c>
      <c r="C251" s="57">
        <v>393600</v>
      </c>
      <c r="D251" s="58">
        <v>393600</v>
      </c>
      <c r="E251" s="30"/>
    </row>
    <row r="252" ht="15" spans="1:5">
      <c r="A252" s="12"/>
      <c r="C252" s="6"/>
      <c r="D252" s="46">
        <f>SUM(D249:D251)</f>
        <v>420780.89</v>
      </c>
      <c r="E252" s="30"/>
    </row>
    <row r="253" ht="15" spans="1:5">
      <c r="A253" s="12"/>
      <c r="C253" s="6"/>
      <c r="D253" s="6"/>
      <c r="E253" s="30"/>
    </row>
    <row r="254" ht="15" spans="1:5">
      <c r="A254" s="34" t="s">
        <v>266</v>
      </c>
      <c r="B254" s="9" t="s">
        <v>267</v>
      </c>
      <c r="C254" s="10">
        <v>1526.76</v>
      </c>
      <c r="D254" s="10">
        <v>1526.76</v>
      </c>
      <c r="E254" s="30"/>
    </row>
    <row r="255" ht="15" spans="1:5">
      <c r="A255" s="65">
        <v>45334</v>
      </c>
      <c r="B255" s="9" t="s">
        <v>268</v>
      </c>
      <c r="C255" s="10">
        <v>10000</v>
      </c>
      <c r="D255" s="10">
        <v>10000</v>
      </c>
      <c r="E255" s="30"/>
    </row>
    <row r="256" ht="15" spans="1:5">
      <c r="A256" s="12"/>
      <c r="C256" s="6"/>
      <c r="D256" s="68">
        <f>SUM(D254:D255)</f>
        <v>11526.76</v>
      </c>
      <c r="E256" s="30"/>
    </row>
    <row r="257" ht="15" spans="1:5">
      <c r="A257" s="12"/>
      <c r="C257" s="6"/>
      <c r="D257" s="6"/>
      <c r="E257" s="30"/>
    </row>
    <row r="258" ht="15" spans="1:5">
      <c r="A258" s="8">
        <v>45339</v>
      </c>
      <c r="B258" s="9" t="s">
        <v>269</v>
      </c>
      <c r="C258" s="10">
        <v>10000</v>
      </c>
      <c r="D258" s="36">
        <f>7000-1500-2500</f>
        <v>3000</v>
      </c>
      <c r="E258" s="30"/>
    </row>
    <row r="259" ht="15" spans="1:5">
      <c r="A259" s="12"/>
      <c r="C259" s="6"/>
      <c r="D259" s="6"/>
      <c r="E259" s="30"/>
    </row>
    <row r="260" ht="15" spans="1:5">
      <c r="A260" s="12"/>
      <c r="C260" s="6"/>
      <c r="D260" s="6"/>
      <c r="E260" s="30"/>
    </row>
    <row r="261" ht="15" spans="1:5">
      <c r="A261" s="34" t="s">
        <v>270</v>
      </c>
      <c r="B261" s="9" t="s">
        <v>271</v>
      </c>
      <c r="C261" s="10">
        <v>255</v>
      </c>
      <c r="D261" s="15">
        <v>255</v>
      </c>
      <c r="E261" s="30"/>
    </row>
    <row r="262" ht="15" spans="1:5">
      <c r="A262" s="34" t="s">
        <v>272</v>
      </c>
      <c r="B262" s="9" t="s">
        <v>273</v>
      </c>
      <c r="C262" s="10">
        <v>8500</v>
      </c>
      <c r="D262" s="15">
        <f>8500-1000-2000-1500</f>
        <v>4000</v>
      </c>
      <c r="E262" s="30"/>
    </row>
    <row r="263" ht="15" spans="1:5">
      <c r="A263" s="12"/>
      <c r="C263" s="81"/>
      <c r="D263" s="68">
        <f>SUM(D261:D262)</f>
        <v>4255</v>
      </c>
      <c r="E263" s="30"/>
    </row>
    <row r="264" ht="15" spans="1:5">
      <c r="A264" s="12"/>
      <c r="C264" s="6"/>
      <c r="D264" s="82"/>
      <c r="E264" s="30"/>
    </row>
    <row r="265" ht="15" spans="1:5">
      <c r="A265" s="83" t="s">
        <v>274</v>
      </c>
      <c r="B265" s="84" t="s">
        <v>275</v>
      </c>
      <c r="C265" s="85">
        <v>10000</v>
      </c>
      <c r="D265" s="85">
        <f>10000-2000-5000-3000</f>
        <v>0</v>
      </c>
      <c r="E265" s="30"/>
    </row>
    <row r="266" ht="15" spans="1:5">
      <c r="A266" s="83" t="s">
        <v>276</v>
      </c>
      <c r="B266" s="84" t="s">
        <v>277</v>
      </c>
      <c r="C266" s="85">
        <v>340</v>
      </c>
      <c r="D266" s="85">
        <f>340-340</f>
        <v>0</v>
      </c>
      <c r="E266" s="30"/>
    </row>
    <row r="267" ht="15" spans="1:5">
      <c r="A267" s="12"/>
      <c r="C267" s="86"/>
      <c r="D267" s="87">
        <f>SUM(D265:D266)</f>
        <v>0</v>
      </c>
      <c r="E267" s="30"/>
    </row>
    <row r="268" ht="15" spans="1:5">
      <c r="A268" s="12"/>
      <c r="C268" s="6"/>
      <c r="D268" s="6"/>
      <c r="E268" s="30"/>
    </row>
    <row r="269" ht="15" spans="1:5">
      <c r="A269" s="34" t="s">
        <v>278</v>
      </c>
      <c r="B269" s="9" t="s">
        <v>279</v>
      </c>
      <c r="C269" s="10">
        <v>1057.47</v>
      </c>
      <c r="D269" s="36">
        <v>1057.47</v>
      </c>
      <c r="E269" s="30"/>
    </row>
    <row r="270" ht="15" spans="1:5">
      <c r="A270" s="12"/>
      <c r="C270" s="6"/>
      <c r="D270" s="6"/>
      <c r="E270" s="30"/>
    </row>
    <row r="271" ht="15" spans="1:26">
      <c r="A271" s="34" t="s">
        <v>280</v>
      </c>
      <c r="B271" s="9" t="s">
        <v>281</v>
      </c>
      <c r="C271" s="15">
        <v>611.52</v>
      </c>
      <c r="D271" s="15">
        <v>611.52</v>
      </c>
      <c r="E271" s="30"/>
      <c r="L271" s="113"/>
      <c r="M271" s="113"/>
      <c r="N271" s="113"/>
      <c r="O271" s="113"/>
      <c r="P271" s="113"/>
      <c r="Q271" s="113"/>
      <c r="R271" s="113"/>
      <c r="S271" s="113"/>
      <c r="T271" s="113"/>
      <c r="U271" s="113"/>
      <c r="V271" s="113"/>
      <c r="W271" s="113"/>
      <c r="X271" s="113"/>
      <c r="Y271" s="113"/>
      <c r="Z271" s="113"/>
    </row>
    <row r="272" ht="15" spans="1:26">
      <c r="A272" s="34" t="s">
        <v>260</v>
      </c>
      <c r="B272" s="9" t="s">
        <v>282</v>
      </c>
      <c r="C272" s="15">
        <v>805.28</v>
      </c>
      <c r="D272" s="15">
        <v>805.28</v>
      </c>
      <c r="E272" s="30"/>
      <c r="L272" s="113"/>
      <c r="M272" s="113"/>
      <c r="N272" s="113"/>
      <c r="O272" s="113"/>
      <c r="P272" s="113"/>
      <c r="Q272" s="113"/>
      <c r="R272" s="113"/>
      <c r="S272" s="113"/>
      <c r="T272" s="113"/>
      <c r="U272" s="113"/>
      <c r="V272" s="113"/>
      <c r="W272" s="113"/>
      <c r="X272" s="113"/>
      <c r="Y272" s="113"/>
      <c r="Z272" s="113"/>
    </row>
    <row r="273" ht="15" spans="1:26">
      <c r="A273" s="38" t="s">
        <v>138</v>
      </c>
      <c r="B273" s="39" t="s">
        <v>283</v>
      </c>
      <c r="C273" s="59">
        <v>10000</v>
      </c>
      <c r="D273" s="57">
        <f>C273-1666.67-1500</f>
        <v>6833.33</v>
      </c>
      <c r="E273" s="53"/>
      <c r="L273" s="113"/>
      <c r="M273" s="113"/>
      <c r="N273" s="113"/>
      <c r="O273" s="113"/>
      <c r="P273" s="113"/>
      <c r="Q273" s="113"/>
      <c r="R273" s="113"/>
      <c r="S273" s="113"/>
      <c r="T273" s="113"/>
      <c r="U273" s="113"/>
      <c r="V273" s="113"/>
      <c r="W273" s="113"/>
      <c r="X273" s="113"/>
      <c r="Y273" s="113"/>
      <c r="Z273" s="113"/>
    </row>
    <row r="274" ht="15" spans="1:26">
      <c r="A274" s="41" t="s">
        <v>138</v>
      </c>
      <c r="B274" s="42" t="s">
        <v>284</v>
      </c>
      <c r="C274" s="44" t="s">
        <v>285</v>
      </c>
      <c r="D274" s="88">
        <v>1654.83</v>
      </c>
      <c r="E274" s="30"/>
      <c r="L274" s="113"/>
      <c r="M274" s="113"/>
      <c r="N274" s="113"/>
      <c r="O274" s="113"/>
      <c r="P274" s="113"/>
      <c r="Q274" s="113"/>
      <c r="R274" s="113"/>
      <c r="S274" s="113"/>
      <c r="T274" s="113"/>
      <c r="U274" s="113"/>
      <c r="V274" s="113"/>
      <c r="W274" s="113"/>
      <c r="X274" s="113"/>
      <c r="Y274" s="113"/>
      <c r="Z274" s="113"/>
    </row>
    <row r="275" ht="15" spans="1:26">
      <c r="A275" s="12"/>
      <c r="C275" s="6"/>
      <c r="D275" s="68">
        <f>SUM(D271:D274)</f>
        <v>9904.96</v>
      </c>
      <c r="E275" s="30"/>
      <c r="L275" s="113"/>
      <c r="M275" s="113"/>
      <c r="N275" s="113"/>
      <c r="O275" s="113"/>
      <c r="P275" s="113"/>
      <c r="Q275" s="113"/>
      <c r="R275" s="113"/>
      <c r="S275" s="113"/>
      <c r="T275" s="113"/>
      <c r="U275" s="113"/>
      <c r="V275" s="113"/>
      <c r="W275" s="113"/>
      <c r="X275" s="113"/>
      <c r="Y275" s="113"/>
      <c r="Z275" s="113"/>
    </row>
    <row r="276" ht="15" spans="1:26">
      <c r="A276" s="12"/>
      <c r="C276" s="6"/>
      <c r="D276" s="6"/>
      <c r="E276" s="30"/>
      <c r="L276" s="113"/>
      <c r="M276" s="113"/>
      <c r="N276" s="113"/>
      <c r="O276" s="113"/>
      <c r="P276" s="113"/>
      <c r="Q276" s="113"/>
      <c r="R276" s="113"/>
      <c r="S276" s="113"/>
      <c r="T276" s="113"/>
      <c r="U276" s="113"/>
      <c r="V276" s="113"/>
      <c r="W276" s="113"/>
      <c r="X276" s="113"/>
      <c r="Y276" s="113"/>
      <c r="Z276" s="113"/>
    </row>
    <row r="277" ht="15" spans="1:26">
      <c r="A277" s="34" t="s">
        <v>163</v>
      </c>
      <c r="B277" s="9" t="s">
        <v>286</v>
      </c>
      <c r="C277" s="15">
        <v>1026.2</v>
      </c>
      <c r="D277" s="15">
        <v>1026.2</v>
      </c>
      <c r="E277" s="30"/>
      <c r="L277" s="113"/>
      <c r="M277" s="113"/>
      <c r="N277" s="113"/>
      <c r="O277" s="113"/>
      <c r="P277" s="113"/>
      <c r="Q277" s="113"/>
      <c r="R277" s="113"/>
      <c r="S277" s="113"/>
      <c r="T277" s="113"/>
      <c r="U277" s="113"/>
      <c r="V277" s="113"/>
      <c r="W277" s="113"/>
      <c r="X277" s="113"/>
      <c r="Y277" s="113"/>
      <c r="Z277" s="113"/>
    </row>
    <row r="278" ht="15" spans="1:26">
      <c r="A278" s="34" t="s">
        <v>70</v>
      </c>
      <c r="B278" s="9" t="s">
        <v>287</v>
      </c>
      <c r="C278" s="15">
        <v>1735.24</v>
      </c>
      <c r="D278" s="15">
        <v>1735.24</v>
      </c>
      <c r="E278" s="30"/>
      <c r="L278" s="113"/>
      <c r="M278" s="113"/>
      <c r="N278" s="113"/>
      <c r="O278" s="113"/>
      <c r="P278" s="113"/>
      <c r="Q278" s="113"/>
      <c r="R278" s="113"/>
      <c r="S278" s="113"/>
      <c r="T278" s="113"/>
      <c r="U278" s="113"/>
      <c r="V278" s="113"/>
      <c r="W278" s="113"/>
      <c r="X278" s="113"/>
      <c r="Y278" s="113"/>
      <c r="Z278" s="113"/>
    </row>
    <row r="279" ht="15" spans="1:26">
      <c r="A279" s="34" t="s">
        <v>288</v>
      </c>
      <c r="B279" s="9" t="s">
        <v>289</v>
      </c>
      <c r="C279" s="15">
        <v>527</v>
      </c>
      <c r="D279" s="15">
        <v>527</v>
      </c>
      <c r="E279" s="30"/>
      <c r="L279" s="113"/>
      <c r="M279" s="113"/>
      <c r="N279" s="113"/>
      <c r="O279" s="113"/>
      <c r="P279" s="113"/>
      <c r="Q279" s="113"/>
      <c r="R279" s="113"/>
      <c r="S279" s="113"/>
      <c r="T279" s="113"/>
      <c r="U279" s="113"/>
      <c r="V279" s="113"/>
      <c r="W279" s="113"/>
      <c r="X279" s="113"/>
      <c r="Y279" s="113"/>
      <c r="Z279" s="113"/>
    </row>
    <row r="280" ht="15" spans="1:26">
      <c r="A280" s="12"/>
      <c r="C280" s="6"/>
      <c r="D280" s="68">
        <f>SUM(D277:D279)</f>
        <v>3288.44</v>
      </c>
      <c r="E280" s="30"/>
      <c r="L280" s="113"/>
      <c r="M280" s="113"/>
      <c r="N280" s="113"/>
      <c r="O280" s="113"/>
      <c r="P280" s="113"/>
      <c r="Q280" s="113"/>
      <c r="R280" s="113"/>
      <c r="S280" s="113"/>
      <c r="T280" s="113"/>
      <c r="U280" s="113"/>
      <c r="V280" s="113"/>
      <c r="W280" s="113"/>
      <c r="X280" s="113"/>
      <c r="Y280" s="113"/>
      <c r="Z280" s="113"/>
    </row>
    <row r="281" ht="15" spans="1:26">
      <c r="A281" s="12"/>
      <c r="C281" s="6"/>
      <c r="D281" s="79"/>
      <c r="E281" s="30"/>
      <c r="L281" s="113"/>
      <c r="M281" s="113"/>
      <c r="N281" s="113"/>
      <c r="O281" s="113"/>
      <c r="P281" s="113"/>
      <c r="Q281" s="113"/>
      <c r="R281" s="113"/>
      <c r="S281" s="113"/>
      <c r="T281" s="113"/>
      <c r="U281" s="113"/>
      <c r="V281" s="113"/>
      <c r="W281" s="113"/>
      <c r="X281" s="113"/>
      <c r="Y281" s="113"/>
      <c r="Z281" s="113"/>
    </row>
    <row r="282" ht="15" spans="1:26">
      <c r="A282" s="34" t="s">
        <v>270</v>
      </c>
      <c r="B282" s="9" t="s">
        <v>290</v>
      </c>
      <c r="C282" s="15">
        <v>320</v>
      </c>
      <c r="D282" s="15">
        <v>320</v>
      </c>
      <c r="E282" s="30"/>
      <c r="L282" s="113"/>
      <c r="M282" s="113"/>
      <c r="N282" s="113"/>
      <c r="O282" s="113"/>
      <c r="P282" s="113"/>
      <c r="Q282" s="113"/>
      <c r="R282" s="113"/>
      <c r="S282" s="113"/>
      <c r="T282" s="113"/>
      <c r="U282" s="113"/>
      <c r="V282" s="113"/>
      <c r="W282" s="113"/>
      <c r="X282" s="113"/>
      <c r="Y282" s="113"/>
      <c r="Z282" s="113"/>
    </row>
    <row r="283" ht="15" spans="1:26">
      <c r="A283" s="34" t="s">
        <v>270</v>
      </c>
      <c r="B283" s="9" t="s">
        <v>291</v>
      </c>
      <c r="C283" s="15">
        <v>180.2</v>
      </c>
      <c r="D283" s="15">
        <v>180.2</v>
      </c>
      <c r="E283" s="30"/>
      <c r="L283" s="113"/>
      <c r="M283" s="113"/>
      <c r="N283" s="113"/>
      <c r="O283" s="113"/>
      <c r="P283" s="113"/>
      <c r="Q283" s="113"/>
      <c r="R283" s="113"/>
      <c r="S283" s="113"/>
      <c r="T283" s="113"/>
      <c r="U283" s="113"/>
      <c r="V283" s="113"/>
      <c r="W283" s="113"/>
      <c r="X283" s="113"/>
      <c r="Y283" s="113"/>
      <c r="Z283" s="113"/>
    </row>
    <row r="284" ht="15" spans="1:5">
      <c r="A284" s="12"/>
      <c r="C284" s="6"/>
      <c r="D284" s="89">
        <f>SUM(D282:D283)</f>
        <v>500.2</v>
      </c>
      <c r="E284" s="30"/>
    </row>
    <row r="285" ht="15" spans="1:5">
      <c r="A285" s="12"/>
      <c r="C285" s="6"/>
      <c r="D285" s="6"/>
      <c r="E285" s="30"/>
    </row>
    <row r="286" ht="15" spans="1:5">
      <c r="A286" s="34" t="s">
        <v>165</v>
      </c>
      <c r="B286" s="9" t="s">
        <v>292</v>
      </c>
      <c r="C286" s="15">
        <v>30000</v>
      </c>
      <c r="D286" s="15">
        <f>30000-2500-3000-3000-3000</f>
        <v>18500</v>
      </c>
      <c r="E286" s="30"/>
    </row>
    <row r="287" ht="15" spans="1:5">
      <c r="A287" s="34" t="s">
        <v>169</v>
      </c>
      <c r="B287" s="9" t="s">
        <v>293</v>
      </c>
      <c r="C287" s="15">
        <v>3000</v>
      </c>
      <c r="D287" s="10">
        <v>3000</v>
      </c>
      <c r="E287" s="30"/>
    </row>
    <row r="288" ht="15" spans="1:5">
      <c r="A288" s="55" t="s">
        <v>138</v>
      </c>
      <c r="B288" s="56" t="s">
        <v>294</v>
      </c>
      <c r="C288" s="57">
        <v>320000</v>
      </c>
      <c r="D288" s="58">
        <v>320000</v>
      </c>
      <c r="E288" s="30"/>
    </row>
    <row r="289" ht="15" spans="1:5">
      <c r="A289" s="12"/>
      <c r="C289" s="6"/>
      <c r="D289" s="46">
        <f>SUM(D286:D288)</f>
        <v>341500</v>
      </c>
      <c r="E289" s="30"/>
    </row>
    <row r="290" ht="15" spans="1:5">
      <c r="A290" s="12"/>
      <c r="C290" s="6"/>
      <c r="D290" s="79"/>
      <c r="E290" s="30"/>
    </row>
    <row r="291" ht="15" spans="1:5">
      <c r="A291" s="34" t="s">
        <v>295</v>
      </c>
      <c r="B291" s="9" t="s">
        <v>296</v>
      </c>
      <c r="C291" s="15">
        <v>10000</v>
      </c>
      <c r="D291" s="89">
        <f>10000-1500-1000-1500</f>
        <v>6000</v>
      </c>
      <c r="E291" s="30"/>
    </row>
    <row r="292" ht="15" spans="1:5">
      <c r="A292" s="12"/>
      <c r="C292" s="6"/>
      <c r="D292" s="79"/>
      <c r="E292" s="30"/>
    </row>
    <row r="293" ht="15" spans="1:5">
      <c r="A293" s="34" t="s">
        <v>96</v>
      </c>
      <c r="B293" s="9" t="s">
        <v>297</v>
      </c>
      <c r="C293" s="15">
        <v>2146.86</v>
      </c>
      <c r="D293" s="89">
        <v>2146.86</v>
      </c>
      <c r="E293" s="30"/>
    </row>
    <row r="294" ht="15" spans="1:5">
      <c r="A294" s="12"/>
      <c r="C294" s="6"/>
      <c r="D294" s="79"/>
      <c r="E294" s="30"/>
    </row>
    <row r="295" ht="15" spans="1:5">
      <c r="A295" s="34" t="s">
        <v>163</v>
      </c>
      <c r="B295" s="9" t="s">
        <v>298</v>
      </c>
      <c r="C295" s="15"/>
      <c r="D295" s="36">
        <v>1339.29</v>
      </c>
      <c r="E295" s="30"/>
    </row>
    <row r="296" ht="15" spans="1:5">
      <c r="A296" s="12"/>
      <c r="C296" s="6"/>
      <c r="D296" s="90"/>
      <c r="E296" s="30"/>
    </row>
    <row r="297" s="26" customFormat="1" ht="15" spans="1:5">
      <c r="A297" s="83" t="s">
        <v>299</v>
      </c>
      <c r="B297" s="84" t="s">
        <v>300</v>
      </c>
      <c r="C297" s="91">
        <v>10000</v>
      </c>
      <c r="D297" s="92">
        <f>10000-2000-2000-6000</f>
        <v>0</v>
      </c>
      <c r="E297" s="93"/>
    </row>
    <row r="298" ht="15" spans="1:5">
      <c r="A298" s="12"/>
      <c r="C298" s="6"/>
      <c r="D298" s="90"/>
      <c r="E298" s="30"/>
    </row>
    <row r="299" ht="15" spans="1:5">
      <c r="A299" s="34" t="s">
        <v>70</v>
      </c>
      <c r="B299" s="9" t="s">
        <v>301</v>
      </c>
      <c r="C299" s="15">
        <v>2417.38</v>
      </c>
      <c r="D299" s="36">
        <v>2417.38</v>
      </c>
      <c r="E299" s="30"/>
    </row>
    <row r="300" ht="15" spans="1:5">
      <c r="A300" s="12"/>
      <c r="C300" s="6"/>
      <c r="D300" s="90"/>
      <c r="E300" s="30"/>
    </row>
    <row r="301" ht="15" spans="1:24">
      <c r="A301" s="34" t="s">
        <v>169</v>
      </c>
      <c r="B301" s="9" t="s">
        <v>302</v>
      </c>
      <c r="C301" s="15">
        <v>3000</v>
      </c>
      <c r="D301" s="94">
        <v>3000</v>
      </c>
      <c r="E301" s="95"/>
      <c r="G301" s="7"/>
      <c r="H301" s="96"/>
      <c r="I301" s="12"/>
      <c r="K301" s="7"/>
      <c r="L301" s="96"/>
      <c r="M301" s="12"/>
      <c r="O301" s="7"/>
      <c r="P301" s="96"/>
      <c r="Q301" s="12"/>
      <c r="S301" s="7"/>
      <c r="T301" s="96"/>
      <c r="U301" s="12"/>
      <c r="W301" s="7"/>
      <c r="X301" s="96"/>
    </row>
    <row r="302" ht="15" spans="1:24">
      <c r="A302" s="12"/>
      <c r="C302" s="6"/>
      <c r="D302" s="97"/>
      <c r="E302" s="95"/>
      <c r="G302" s="7"/>
      <c r="H302" s="96"/>
      <c r="I302" s="12"/>
      <c r="K302" s="7"/>
      <c r="L302" s="96"/>
      <c r="M302" s="12"/>
      <c r="O302" s="7"/>
      <c r="P302" s="96"/>
      <c r="Q302" s="12"/>
      <c r="S302" s="7"/>
      <c r="T302" s="96"/>
      <c r="U302" s="12"/>
      <c r="W302" s="7"/>
      <c r="X302" s="96"/>
    </row>
    <row r="303" ht="15" spans="1:5">
      <c r="A303" s="34" t="s">
        <v>303</v>
      </c>
      <c r="B303" s="9" t="s">
        <v>304</v>
      </c>
      <c r="C303" s="15">
        <v>95465.01</v>
      </c>
      <c r="D303" s="36">
        <v>95465.01</v>
      </c>
      <c r="E303" s="30"/>
    </row>
    <row r="304" ht="15" spans="1:5">
      <c r="A304" s="12"/>
      <c r="C304" s="6"/>
      <c r="D304" s="90"/>
      <c r="E304" s="30"/>
    </row>
    <row r="305" ht="15" spans="1:5">
      <c r="A305" s="34" t="s">
        <v>305</v>
      </c>
      <c r="B305" s="9" t="s">
        <v>306</v>
      </c>
      <c r="C305" s="15">
        <v>10000</v>
      </c>
      <c r="D305" s="36">
        <v>10000</v>
      </c>
      <c r="E305" s="53" t="s">
        <v>172</v>
      </c>
    </row>
    <row r="306" ht="15" spans="3:5">
      <c r="C306" s="82"/>
      <c r="D306" s="82"/>
      <c r="E306" s="30"/>
    </row>
    <row r="307" ht="15" spans="1:5">
      <c r="A307" s="14">
        <v>45339</v>
      </c>
      <c r="B307" s="9" t="s">
        <v>307</v>
      </c>
      <c r="C307" s="10">
        <v>2000</v>
      </c>
      <c r="D307" s="36">
        <f>2000-1000-500-500</f>
        <v>0</v>
      </c>
      <c r="E307" s="30"/>
    </row>
    <row r="308" ht="15" spans="1:5">
      <c r="A308" s="34"/>
      <c r="B308" s="9" t="s">
        <v>308</v>
      </c>
      <c r="C308" s="10">
        <v>1000</v>
      </c>
      <c r="D308" s="36">
        <v>1000</v>
      </c>
      <c r="E308" s="30"/>
    </row>
    <row r="309" ht="15" spans="3:5">
      <c r="C309" s="82"/>
      <c r="D309" s="82"/>
      <c r="E309" s="30"/>
    </row>
    <row r="310" ht="15" spans="1:5">
      <c r="A310" s="98" t="s">
        <v>260</v>
      </c>
      <c r="B310" s="98" t="s">
        <v>309</v>
      </c>
      <c r="C310" s="99">
        <v>5000</v>
      </c>
      <c r="D310" s="100">
        <v>5000</v>
      </c>
      <c r="E310" s="53" t="s">
        <v>172</v>
      </c>
    </row>
    <row r="311" ht="15" spans="5:5">
      <c r="E311" s="30"/>
    </row>
    <row r="312" ht="15" spans="1:5">
      <c r="A312" s="101" t="s">
        <v>310</v>
      </c>
      <c r="B312" s="101" t="s">
        <v>311</v>
      </c>
      <c r="C312" s="102">
        <v>2000</v>
      </c>
      <c r="D312" s="103">
        <f>2000-500-1000</f>
        <v>500</v>
      </c>
      <c r="E312" s="104"/>
    </row>
    <row r="313" ht="15" spans="1:5">
      <c r="A313" s="105" t="s">
        <v>312</v>
      </c>
      <c r="B313" s="42" t="s">
        <v>313</v>
      </c>
      <c r="C313" s="106">
        <v>5462</v>
      </c>
      <c r="D313" s="107">
        <v>5462</v>
      </c>
      <c r="E313" s="104"/>
    </row>
    <row r="314" ht="15" spans="1:5">
      <c r="A314" s="108"/>
      <c r="B314" s="108"/>
      <c r="C314" s="109"/>
      <c r="D314" s="110">
        <f>SUM(D312:D313)</f>
        <v>5962</v>
      </c>
      <c r="E314" s="30"/>
    </row>
    <row r="315" ht="15" spans="1:5">
      <c r="A315" s="108"/>
      <c r="B315" s="108"/>
      <c r="C315" s="109"/>
      <c r="D315" s="109"/>
      <c r="E315" s="30"/>
    </row>
    <row r="316" ht="15" spans="1:5">
      <c r="A316" s="101" t="s">
        <v>310</v>
      </c>
      <c r="B316" s="101" t="s">
        <v>314</v>
      </c>
      <c r="C316" s="103">
        <v>2000</v>
      </c>
      <c r="D316" s="103">
        <f>2000-500-1000</f>
        <v>500</v>
      </c>
      <c r="E316" s="104"/>
    </row>
    <row r="317" ht="15" spans="1:5">
      <c r="A317" s="105" t="s">
        <v>312</v>
      </c>
      <c r="B317" s="42" t="s">
        <v>315</v>
      </c>
      <c r="C317" s="106">
        <v>5462</v>
      </c>
      <c r="D317" s="107">
        <v>5462</v>
      </c>
      <c r="E317" s="104"/>
    </row>
    <row r="318" ht="15" spans="3:5">
      <c r="C318" s="82"/>
      <c r="D318" s="111">
        <f>SUM(D316:D317)</f>
        <v>5962</v>
      </c>
      <c r="E318" s="104"/>
    </row>
    <row r="319" ht="15" spans="3:5">
      <c r="C319" s="82"/>
      <c r="D319" s="82"/>
      <c r="E319" s="104"/>
    </row>
    <row r="320" ht="15" spans="1:5">
      <c r="A320" s="38" t="s">
        <v>74</v>
      </c>
      <c r="B320" s="39" t="s">
        <v>316</v>
      </c>
      <c r="C320" s="59">
        <v>2600</v>
      </c>
      <c r="D320" s="112">
        <v>2600</v>
      </c>
      <c r="E320" s="30"/>
    </row>
    <row r="321" ht="15" spans="3:5">
      <c r="C321" s="82"/>
      <c r="D321" s="82"/>
      <c r="E321" s="104"/>
    </row>
    <row r="322" ht="15" spans="1:5">
      <c r="A322" s="42" t="s">
        <v>74</v>
      </c>
      <c r="B322" s="42" t="s">
        <v>317</v>
      </c>
      <c r="C322" s="106">
        <v>535.88</v>
      </c>
      <c r="D322" s="114">
        <v>535.88</v>
      </c>
      <c r="E322" s="104"/>
    </row>
    <row r="323" ht="15" spans="3:5">
      <c r="C323" s="82"/>
      <c r="D323" s="82"/>
      <c r="E323" s="104"/>
    </row>
    <row r="324" ht="15" spans="1:5">
      <c r="A324" s="42" t="s">
        <v>318</v>
      </c>
      <c r="B324" s="42" t="s">
        <v>319</v>
      </c>
      <c r="C324" s="106">
        <v>3000</v>
      </c>
      <c r="D324" s="114">
        <f>3000-1500</f>
        <v>1500</v>
      </c>
      <c r="E324" s="104"/>
    </row>
    <row r="325" ht="15" spans="3:5">
      <c r="C325" s="82"/>
      <c r="D325" s="82"/>
      <c r="E325" s="104"/>
    </row>
    <row r="326" ht="15" spans="1:5">
      <c r="A326" s="105" t="s">
        <v>320</v>
      </c>
      <c r="B326" s="42" t="s">
        <v>321</v>
      </c>
      <c r="C326" s="106">
        <v>13233.29</v>
      </c>
      <c r="D326" s="114">
        <v>13233.29</v>
      </c>
      <c r="E326" s="104"/>
    </row>
    <row r="327" ht="15" spans="1:5">
      <c r="A327" s="115"/>
      <c r="C327" s="82"/>
      <c r="D327" s="82"/>
      <c r="E327" s="104"/>
    </row>
    <row r="328" ht="15" spans="1:5">
      <c r="A328" s="105" t="s">
        <v>320</v>
      </c>
      <c r="B328" s="42" t="s">
        <v>322</v>
      </c>
      <c r="C328" s="106">
        <v>13233.29</v>
      </c>
      <c r="D328" s="114">
        <v>13233.29</v>
      </c>
      <c r="E328" s="104"/>
    </row>
    <row r="329" ht="15" spans="1:5">
      <c r="A329" s="115"/>
      <c r="C329" s="82"/>
      <c r="D329" s="82"/>
      <c r="E329" s="104"/>
    </row>
    <row r="330" ht="15" spans="1:5">
      <c r="A330" s="105" t="s">
        <v>122</v>
      </c>
      <c r="B330" s="42" t="s">
        <v>323</v>
      </c>
      <c r="C330" s="106">
        <v>3582</v>
      </c>
      <c r="D330" s="114">
        <v>3582</v>
      </c>
      <c r="E330" s="104"/>
    </row>
    <row r="331" ht="15" spans="1:5">
      <c r="A331" s="115"/>
      <c r="C331" s="82"/>
      <c r="D331" s="82"/>
      <c r="E331" s="104"/>
    </row>
    <row r="333" ht="15" spans="1:5">
      <c r="A333" s="115"/>
      <c r="C333" s="82"/>
      <c r="D333" s="82"/>
      <c r="E333" s="104"/>
    </row>
    <row r="335" ht="15" spans="1:5">
      <c r="A335" s="115"/>
      <c r="C335" s="82"/>
      <c r="D335" s="82"/>
      <c r="E335" s="104"/>
    </row>
    <row r="336" ht="15" spans="1:5">
      <c r="A336" s="115"/>
      <c r="C336" s="82"/>
      <c r="D336" s="82"/>
      <c r="E336" s="104"/>
    </row>
    <row r="337" ht="15" spans="1:5">
      <c r="A337" s="115"/>
      <c r="C337" s="82"/>
      <c r="D337" s="82"/>
      <c r="E337" s="104"/>
    </row>
    <row r="338" ht="15" spans="1:5">
      <c r="A338" s="115"/>
      <c r="C338" s="82"/>
      <c r="D338" s="82"/>
      <c r="E338" s="104"/>
    </row>
    <row r="339" ht="15" spans="1:5">
      <c r="A339" s="115"/>
      <c r="C339" s="82"/>
      <c r="D339" s="82"/>
      <c r="E339" s="104"/>
    </row>
    <row r="340" ht="15" spans="1:5">
      <c r="A340" s="115"/>
      <c r="C340" s="82"/>
      <c r="D340" s="82"/>
      <c r="E340" s="104"/>
    </row>
    <row r="341" ht="15" spans="1:5">
      <c r="A341" s="115"/>
      <c r="C341" s="82"/>
      <c r="D341" s="82"/>
      <c r="E341" s="104"/>
    </row>
    <row r="342" ht="15" spans="1:5">
      <c r="A342" s="115"/>
      <c r="C342" s="82"/>
      <c r="D342" s="82"/>
      <c r="E342" s="104"/>
    </row>
    <row r="343" ht="15" spans="1:5">
      <c r="A343" s="115"/>
      <c r="C343" s="82"/>
      <c r="D343" s="82"/>
      <c r="E343" s="104"/>
    </row>
    <row r="344" ht="15" spans="1:5">
      <c r="A344" s="115"/>
      <c r="C344" s="82"/>
      <c r="D344" s="82"/>
      <c r="E344" s="104"/>
    </row>
    <row r="345" ht="15" spans="1:5">
      <c r="A345" s="115"/>
      <c r="C345" s="82"/>
      <c r="D345" s="82"/>
      <c r="E345" s="104"/>
    </row>
    <row r="346" ht="15" spans="1:5">
      <c r="A346" s="115"/>
      <c r="C346" s="82"/>
      <c r="D346" s="82"/>
      <c r="E346" s="104"/>
    </row>
    <row r="347" ht="15" spans="1:5">
      <c r="A347" s="115"/>
      <c r="C347" s="82"/>
      <c r="D347" s="82"/>
      <c r="E347" s="104"/>
    </row>
    <row r="348" ht="15" spans="1:5">
      <c r="A348" s="115"/>
      <c r="C348" s="82"/>
      <c r="D348" s="82"/>
      <c r="E348" s="104"/>
    </row>
    <row r="349" ht="15" spans="1:5">
      <c r="A349" s="115"/>
      <c r="C349" s="82"/>
      <c r="D349" s="82"/>
      <c r="E349" s="104"/>
    </row>
    <row r="350" ht="15" spans="1:5">
      <c r="A350" s="115"/>
      <c r="C350" s="82"/>
      <c r="D350" s="82"/>
      <c r="E350" s="104"/>
    </row>
    <row r="351" ht="15" spans="1:5">
      <c r="A351" s="115"/>
      <c r="C351" s="82"/>
      <c r="D351" s="82"/>
      <c r="E351" s="104"/>
    </row>
    <row r="352" ht="15" spans="1:5">
      <c r="A352" s="115"/>
      <c r="C352" s="82"/>
      <c r="D352" s="82"/>
      <c r="E352" s="104"/>
    </row>
    <row r="353" ht="15" spans="1:5">
      <c r="A353" s="115"/>
      <c r="C353" s="82"/>
      <c r="D353" s="82"/>
      <c r="E353" s="104"/>
    </row>
    <row r="354" ht="15" spans="1:5">
      <c r="A354" s="115"/>
      <c r="C354" s="82"/>
      <c r="D354" s="82"/>
      <c r="E354" s="104"/>
    </row>
    <row r="355" ht="15" spans="1:5">
      <c r="A355" s="115"/>
      <c r="C355" s="82"/>
      <c r="D355" s="82"/>
      <c r="E355" s="104"/>
    </row>
    <row r="356" ht="15" spans="1:5">
      <c r="A356" s="115"/>
      <c r="C356" s="82"/>
      <c r="D356" s="82"/>
      <c r="E356" s="104"/>
    </row>
    <row r="357" ht="15" spans="1:5">
      <c r="A357" s="115"/>
      <c r="C357" s="82"/>
      <c r="D357" s="82"/>
      <c r="E357" s="104"/>
    </row>
    <row r="358" ht="15" spans="1:5">
      <c r="A358" s="115"/>
      <c r="C358" s="82"/>
      <c r="D358" s="82"/>
      <c r="E358" s="104"/>
    </row>
    <row r="359" ht="15" spans="1:5">
      <c r="A359" s="115"/>
      <c r="C359" s="82"/>
      <c r="D359" s="82"/>
      <c r="E359" s="104"/>
    </row>
    <row r="360" ht="15" spans="1:5">
      <c r="A360" s="115"/>
      <c r="C360" s="82"/>
      <c r="D360" s="82"/>
      <c r="E360" s="104"/>
    </row>
    <row r="361" ht="15" spans="1:5">
      <c r="A361" s="115"/>
      <c r="C361" s="82"/>
      <c r="D361" s="82"/>
      <c r="E361" s="104"/>
    </row>
    <row r="362" ht="15" spans="1:5">
      <c r="A362" s="115"/>
      <c r="C362" s="82"/>
      <c r="D362" s="82"/>
      <c r="E362" s="104"/>
    </row>
    <row r="363" ht="15" spans="1:5">
      <c r="A363" s="115"/>
      <c r="C363" s="82"/>
      <c r="D363" s="82"/>
      <c r="E363" s="104"/>
    </row>
    <row r="364" ht="15" spans="1:5">
      <c r="A364" s="115"/>
      <c r="C364" s="82"/>
      <c r="D364" s="82"/>
      <c r="E364" s="104"/>
    </row>
    <row r="365" ht="15" spans="1:5">
      <c r="A365" s="115"/>
      <c r="C365" s="82"/>
      <c r="D365" s="82"/>
      <c r="E365" s="104"/>
    </row>
    <row r="366" ht="15" spans="1:5">
      <c r="A366" s="115"/>
      <c r="C366" s="82"/>
      <c r="D366" s="82"/>
      <c r="E366" s="104"/>
    </row>
    <row r="367" ht="15" spans="1:5">
      <c r="A367" s="115"/>
      <c r="C367" s="82"/>
      <c r="D367" s="82"/>
      <c r="E367" s="104"/>
    </row>
    <row r="368" ht="15" spans="1:5">
      <c r="A368" s="115"/>
      <c r="C368" s="82"/>
      <c r="D368" s="82"/>
      <c r="E368" s="104"/>
    </row>
    <row r="369" ht="15" spans="1:5">
      <c r="A369" s="115"/>
      <c r="C369" s="82"/>
      <c r="D369" s="82"/>
      <c r="E369" s="104"/>
    </row>
    <row r="370" ht="15" spans="1:5">
      <c r="A370" s="115"/>
      <c r="C370" s="82"/>
      <c r="D370" s="82"/>
      <c r="E370" s="104"/>
    </row>
    <row r="371" ht="15" spans="1:5">
      <c r="A371" s="115"/>
      <c r="C371" s="82"/>
      <c r="D371" s="82"/>
      <c r="E371" s="104"/>
    </row>
    <row r="372" ht="15" spans="1:5">
      <c r="A372" s="115"/>
      <c r="C372" s="82"/>
      <c r="D372" s="82"/>
      <c r="E372" s="104"/>
    </row>
    <row r="373" ht="15" spans="1:5">
      <c r="A373" s="115"/>
      <c r="C373" s="82"/>
      <c r="D373" s="82"/>
      <c r="E373" s="104"/>
    </row>
    <row r="374" ht="15" spans="1:5">
      <c r="A374" s="115"/>
      <c r="C374" s="82"/>
      <c r="D374" s="82"/>
      <c r="E374" s="104"/>
    </row>
    <row r="375" ht="15" spans="1:5">
      <c r="A375" s="115"/>
      <c r="C375" s="82"/>
      <c r="D375" s="82"/>
      <c r="E375" s="104"/>
    </row>
    <row r="376" ht="15" spans="1:5">
      <c r="A376" s="115"/>
      <c r="C376" s="82"/>
      <c r="D376" s="82"/>
      <c r="E376" s="104"/>
    </row>
    <row r="377" ht="15" spans="1:5">
      <c r="A377" s="115"/>
      <c r="C377" s="82"/>
      <c r="D377" s="82"/>
      <c r="E377" s="104"/>
    </row>
    <row r="378" ht="15" spans="1:5">
      <c r="A378" s="115"/>
      <c r="C378" s="82"/>
      <c r="D378" s="82"/>
      <c r="E378" s="104"/>
    </row>
    <row r="379" ht="15" spans="1:5">
      <c r="A379" s="115"/>
      <c r="C379" s="82"/>
      <c r="D379" s="82"/>
      <c r="E379" s="104"/>
    </row>
    <row r="380" ht="15" spans="1:5">
      <c r="A380" s="115"/>
      <c r="C380" s="82"/>
      <c r="D380" s="82"/>
      <c r="E380" s="104"/>
    </row>
    <row r="381" ht="15" spans="1:5">
      <c r="A381" s="115"/>
      <c r="C381" s="82"/>
      <c r="D381" s="82"/>
      <c r="E381" s="104"/>
    </row>
    <row r="382" ht="15" spans="1:5">
      <c r="A382" s="115"/>
      <c r="C382" s="82"/>
      <c r="D382" s="82"/>
      <c r="E382" s="104"/>
    </row>
    <row r="383" ht="15" spans="1:5">
      <c r="A383" s="115"/>
      <c r="C383" s="82"/>
      <c r="D383" s="82"/>
      <c r="E383" s="104"/>
    </row>
    <row r="384" ht="15" spans="1:5">
      <c r="A384" s="115"/>
      <c r="C384" s="82"/>
      <c r="D384" s="82"/>
      <c r="E384" s="104"/>
    </row>
    <row r="385" ht="15" spans="1:5">
      <c r="A385" s="115"/>
      <c r="C385" s="82"/>
      <c r="D385" s="82"/>
      <c r="E385" s="104"/>
    </row>
    <row r="386" ht="15" spans="1:5">
      <c r="A386" s="115"/>
      <c r="C386" s="82"/>
      <c r="D386" s="82"/>
      <c r="E386" s="104"/>
    </row>
    <row r="387" ht="15" spans="1:5">
      <c r="A387" s="115"/>
      <c r="C387" s="82"/>
      <c r="D387" s="82"/>
      <c r="E387" s="104"/>
    </row>
    <row r="388" ht="15" spans="1:5">
      <c r="A388" s="115"/>
      <c r="C388" s="82"/>
      <c r="D388" s="82"/>
      <c r="E388" s="104"/>
    </row>
    <row r="389" ht="15" spans="1:5">
      <c r="A389" s="115"/>
      <c r="C389" s="82"/>
      <c r="D389" s="82"/>
      <c r="E389" s="104"/>
    </row>
    <row r="390" ht="15" spans="1:5">
      <c r="A390" s="115"/>
      <c r="C390" s="82"/>
      <c r="D390" s="82"/>
      <c r="E390" s="104"/>
    </row>
    <row r="391" ht="15" spans="1:5">
      <c r="A391" s="115"/>
      <c r="C391" s="82"/>
      <c r="D391" s="82"/>
      <c r="E391" s="104"/>
    </row>
    <row r="392" ht="15" spans="1:5">
      <c r="A392" s="115"/>
      <c r="C392" s="82"/>
      <c r="D392" s="82"/>
      <c r="E392" s="104"/>
    </row>
    <row r="393" ht="15" spans="1:5">
      <c r="A393" s="115"/>
      <c r="C393" s="82"/>
      <c r="D393" s="82"/>
      <c r="E393" s="104"/>
    </row>
    <row r="394" ht="15" spans="1:5">
      <c r="A394" s="115"/>
      <c r="C394" s="82"/>
      <c r="D394" s="82"/>
      <c r="E394" s="104"/>
    </row>
    <row r="395" ht="15" spans="1:5">
      <c r="A395" s="115"/>
      <c r="C395" s="82"/>
      <c r="D395" s="82"/>
      <c r="E395" s="104"/>
    </row>
    <row r="396" ht="15" spans="1:5">
      <c r="A396" s="115"/>
      <c r="C396" s="82"/>
      <c r="D396" s="82"/>
      <c r="E396" s="104"/>
    </row>
    <row r="397" ht="15" spans="1:5">
      <c r="A397" s="115"/>
      <c r="C397" s="82"/>
      <c r="D397" s="82"/>
      <c r="E397" s="104"/>
    </row>
    <row r="398" ht="15" spans="1:5">
      <c r="A398" s="115"/>
      <c r="C398" s="82"/>
      <c r="D398" s="82"/>
      <c r="E398" s="104"/>
    </row>
    <row r="399" ht="15" spans="1:5">
      <c r="A399" s="115"/>
      <c r="C399" s="82"/>
      <c r="D399" s="82"/>
      <c r="E399" s="104"/>
    </row>
    <row r="400" ht="15" spans="1:5">
      <c r="A400" s="115"/>
      <c r="C400" s="82"/>
      <c r="D400" s="82"/>
      <c r="E400" s="104"/>
    </row>
    <row r="401" ht="15" spans="1:5">
      <c r="A401" s="115"/>
      <c r="C401" s="82"/>
      <c r="D401" s="82"/>
      <c r="E401" s="104"/>
    </row>
    <row r="402" ht="15" spans="1:5">
      <c r="A402" s="115"/>
      <c r="C402" s="82"/>
      <c r="D402" s="82"/>
      <c r="E402" s="104"/>
    </row>
    <row r="403" ht="15" spans="1:5">
      <c r="A403" s="115"/>
      <c r="C403" s="82"/>
      <c r="D403" s="82"/>
      <c r="E403" s="104"/>
    </row>
    <row r="404" ht="15" spans="1:5">
      <c r="A404" s="115"/>
      <c r="C404" s="82"/>
      <c r="D404" s="82"/>
      <c r="E404" s="104"/>
    </row>
    <row r="405" ht="15" spans="1:5">
      <c r="A405" s="115"/>
      <c r="C405" s="82"/>
      <c r="D405" s="82"/>
      <c r="E405" s="104"/>
    </row>
    <row r="406" ht="15" spans="1:5">
      <c r="A406" s="115"/>
      <c r="C406" s="82"/>
      <c r="D406" s="82"/>
      <c r="E406" s="104"/>
    </row>
    <row r="407" ht="15" spans="1:5">
      <c r="A407" s="115"/>
      <c r="C407" s="82"/>
      <c r="D407" s="82"/>
      <c r="E407" s="104"/>
    </row>
    <row r="408" ht="15" spans="1:5">
      <c r="A408" s="115"/>
      <c r="C408" s="82"/>
      <c r="D408" s="82"/>
      <c r="E408" s="104"/>
    </row>
    <row r="409" ht="15" spans="1:5">
      <c r="A409" s="115"/>
      <c r="C409" s="82"/>
      <c r="D409" s="82"/>
      <c r="E409" s="104"/>
    </row>
    <row r="410" ht="15" spans="1:5">
      <c r="A410" s="115"/>
      <c r="C410" s="82"/>
      <c r="D410" s="82"/>
      <c r="E410" s="104"/>
    </row>
    <row r="411" ht="15" spans="1:5">
      <c r="A411" s="115"/>
      <c r="C411" s="82"/>
      <c r="D411" s="82"/>
      <c r="E411" s="104"/>
    </row>
    <row r="412" ht="15" spans="1:5">
      <c r="A412" s="115"/>
      <c r="C412" s="82"/>
      <c r="D412" s="82"/>
      <c r="E412" s="104"/>
    </row>
    <row r="413" ht="15" spans="1:5">
      <c r="A413" s="115"/>
      <c r="C413" s="82"/>
      <c r="D413" s="82"/>
      <c r="E413" s="104"/>
    </row>
    <row r="414" ht="15" spans="1:5">
      <c r="A414" s="115"/>
      <c r="C414" s="82"/>
      <c r="D414" s="82"/>
      <c r="E414" s="104"/>
    </row>
    <row r="415" ht="15" spans="1:5">
      <c r="A415" s="115"/>
      <c r="C415" s="82"/>
      <c r="D415" s="82"/>
      <c r="E415" s="104"/>
    </row>
    <row r="416" ht="15" spans="1:5">
      <c r="A416" s="115"/>
      <c r="C416" s="82"/>
      <c r="D416" s="82"/>
      <c r="E416" s="104"/>
    </row>
    <row r="417" ht="15" spans="1:5">
      <c r="A417" s="115"/>
      <c r="C417" s="82"/>
      <c r="D417" s="82"/>
      <c r="E417" s="104"/>
    </row>
    <row r="418" ht="15" spans="1:5">
      <c r="A418" s="115"/>
      <c r="C418" s="82"/>
      <c r="D418" s="82"/>
      <c r="E418" s="104"/>
    </row>
    <row r="419" ht="15" spans="1:5">
      <c r="A419" s="115"/>
      <c r="C419" s="82"/>
      <c r="D419" s="82"/>
      <c r="E419" s="104"/>
    </row>
    <row r="420" ht="15" spans="1:5">
      <c r="A420" s="115"/>
      <c r="C420" s="82"/>
      <c r="D420" s="82"/>
      <c r="E420" s="104"/>
    </row>
    <row r="421" ht="15" spans="1:5">
      <c r="A421" s="115"/>
      <c r="C421" s="82"/>
      <c r="D421" s="82"/>
      <c r="E421" s="104"/>
    </row>
    <row r="422" ht="15" spans="1:5">
      <c r="A422" s="115"/>
      <c r="C422" s="82"/>
      <c r="D422" s="82"/>
      <c r="E422" s="104"/>
    </row>
    <row r="423" ht="15" spans="1:5">
      <c r="A423" s="115"/>
      <c r="C423" s="82"/>
      <c r="D423" s="82"/>
      <c r="E423" s="104"/>
    </row>
    <row r="424" ht="15" spans="1:5">
      <c r="A424" s="115"/>
      <c r="C424" s="82"/>
      <c r="D424" s="82"/>
      <c r="E424" s="104"/>
    </row>
    <row r="425" ht="15" spans="1:5">
      <c r="A425" s="115"/>
      <c r="C425" s="82"/>
      <c r="D425" s="82"/>
      <c r="E425" s="104"/>
    </row>
    <row r="426" ht="15" spans="1:5">
      <c r="A426" s="115"/>
      <c r="C426" s="82"/>
      <c r="D426" s="82"/>
      <c r="E426" s="104"/>
    </row>
    <row r="427" ht="15" spans="1:5">
      <c r="A427" s="115"/>
      <c r="C427" s="82"/>
      <c r="D427" s="82"/>
      <c r="E427" s="104"/>
    </row>
    <row r="428" ht="15" spans="1:5">
      <c r="A428" s="115"/>
      <c r="C428" s="82"/>
      <c r="D428" s="82"/>
      <c r="E428" s="104"/>
    </row>
    <row r="429" ht="15" spans="1:5">
      <c r="A429" s="115"/>
      <c r="C429" s="82"/>
      <c r="D429" s="82"/>
      <c r="E429" s="104"/>
    </row>
    <row r="430" ht="15" spans="1:5">
      <c r="A430" s="115"/>
      <c r="C430" s="82"/>
      <c r="D430" s="82"/>
      <c r="E430" s="104"/>
    </row>
    <row r="431" ht="15" spans="1:5">
      <c r="A431" s="115"/>
      <c r="C431" s="82"/>
      <c r="D431" s="82"/>
      <c r="E431" s="104"/>
    </row>
    <row r="432" ht="15" spans="1:5">
      <c r="A432" s="115"/>
      <c r="C432" s="82"/>
      <c r="D432" s="82"/>
      <c r="E432" s="104"/>
    </row>
    <row r="433" ht="15" spans="1:5">
      <c r="A433" s="115"/>
      <c r="C433" s="82"/>
      <c r="D433" s="82"/>
      <c r="E433" s="104"/>
    </row>
    <row r="434" ht="15" spans="1:5">
      <c r="A434" s="115"/>
      <c r="C434" s="82"/>
      <c r="D434" s="82"/>
      <c r="E434" s="104"/>
    </row>
    <row r="435" ht="15" spans="1:5">
      <c r="A435" s="115"/>
      <c r="C435" s="82"/>
      <c r="D435" s="82"/>
      <c r="E435" s="104"/>
    </row>
    <row r="436" ht="15" spans="1:5">
      <c r="A436" s="115"/>
      <c r="C436" s="82"/>
      <c r="D436" s="82"/>
      <c r="E436" s="104"/>
    </row>
    <row r="437" ht="15" spans="1:5">
      <c r="A437" s="115"/>
      <c r="C437" s="82"/>
      <c r="D437" s="82"/>
      <c r="E437" s="104"/>
    </row>
    <row r="438" ht="15" spans="1:5">
      <c r="A438" s="115"/>
      <c r="C438" s="82"/>
      <c r="D438" s="82"/>
      <c r="E438" s="104"/>
    </row>
    <row r="439" ht="15" spans="1:5">
      <c r="A439" s="115"/>
      <c r="C439" s="82"/>
      <c r="D439" s="82"/>
      <c r="E439" s="104"/>
    </row>
    <row r="440" ht="15" spans="1:5">
      <c r="A440" s="115"/>
      <c r="C440" s="82"/>
      <c r="D440" s="82"/>
      <c r="E440" s="104"/>
    </row>
    <row r="441" ht="15" spans="1:5">
      <c r="A441" s="115"/>
      <c r="C441" s="82"/>
      <c r="D441" s="82"/>
      <c r="E441" s="104"/>
    </row>
    <row r="442" ht="15" spans="1:5">
      <c r="A442" s="115"/>
      <c r="C442" s="82"/>
      <c r="D442" s="82"/>
      <c r="E442" s="104"/>
    </row>
    <row r="443" ht="15" spans="1:5">
      <c r="A443" s="115"/>
      <c r="C443" s="82"/>
      <c r="D443" s="82"/>
      <c r="E443" s="104"/>
    </row>
    <row r="444" ht="15" spans="1:5">
      <c r="A444" s="115"/>
      <c r="C444" s="82"/>
      <c r="D444" s="82"/>
      <c r="E444" s="104"/>
    </row>
    <row r="445" ht="15" spans="1:5">
      <c r="A445" s="115"/>
      <c r="C445" s="82"/>
      <c r="D445" s="82"/>
      <c r="E445" s="104"/>
    </row>
    <row r="446" ht="15" spans="1:5">
      <c r="A446" s="115"/>
      <c r="C446" s="82"/>
      <c r="D446" s="82"/>
      <c r="E446" s="104"/>
    </row>
    <row r="447" ht="15" spans="1:5">
      <c r="A447" s="115"/>
      <c r="C447" s="82"/>
      <c r="D447" s="82"/>
      <c r="E447" s="104"/>
    </row>
    <row r="448" ht="15" spans="1:5">
      <c r="A448" s="115"/>
      <c r="C448" s="82"/>
      <c r="D448" s="82"/>
      <c r="E448" s="104"/>
    </row>
    <row r="449" ht="15" spans="1:5">
      <c r="A449" s="115"/>
      <c r="C449" s="82"/>
      <c r="D449" s="82"/>
      <c r="E449" s="104"/>
    </row>
    <row r="450" ht="15" spans="1:5">
      <c r="A450" s="115"/>
      <c r="C450" s="82"/>
      <c r="D450" s="82"/>
      <c r="E450" s="104"/>
    </row>
    <row r="451" ht="15" spans="1:5">
      <c r="A451" s="115"/>
      <c r="C451" s="82"/>
      <c r="D451" s="82"/>
      <c r="E451" s="104"/>
    </row>
    <row r="452" ht="15" spans="1:5">
      <c r="A452" s="115"/>
      <c r="C452" s="82"/>
      <c r="D452" s="82"/>
      <c r="E452" s="104"/>
    </row>
    <row r="453" ht="15" spans="1:5">
      <c r="A453" s="115"/>
      <c r="C453" s="82"/>
      <c r="D453" s="82"/>
      <c r="E453" s="104"/>
    </row>
    <row r="454" ht="15" spans="1:5">
      <c r="A454" s="115"/>
      <c r="C454" s="82"/>
      <c r="D454" s="82"/>
      <c r="E454" s="104"/>
    </row>
    <row r="455" ht="15" spans="1:5">
      <c r="A455" s="115"/>
      <c r="C455" s="82"/>
      <c r="D455" s="82"/>
      <c r="E455" s="104"/>
    </row>
    <row r="456" ht="15" spans="1:5">
      <c r="A456" s="115"/>
      <c r="C456" s="82"/>
      <c r="D456" s="82"/>
      <c r="E456" s="104"/>
    </row>
    <row r="457" ht="15" spans="1:5">
      <c r="A457" s="115"/>
      <c r="C457" s="82"/>
      <c r="D457" s="82"/>
      <c r="E457" s="104"/>
    </row>
    <row r="458" ht="15" spans="1:5">
      <c r="A458" s="115"/>
      <c r="C458" s="82"/>
      <c r="D458" s="82"/>
      <c r="E458" s="104"/>
    </row>
    <row r="459" ht="15" spans="1:5">
      <c r="A459" s="115"/>
      <c r="C459" s="82"/>
      <c r="D459" s="82"/>
      <c r="E459" s="104"/>
    </row>
    <row r="460" ht="15" spans="1:5">
      <c r="A460" s="115"/>
      <c r="C460" s="82"/>
      <c r="D460" s="82"/>
      <c r="E460" s="104"/>
    </row>
    <row r="461" ht="15" spans="1:5">
      <c r="A461" s="115"/>
      <c r="C461" s="82"/>
      <c r="D461" s="82"/>
      <c r="E461" s="104"/>
    </row>
    <row r="462" ht="15" spans="1:5">
      <c r="A462" s="115"/>
      <c r="C462" s="82"/>
      <c r="D462" s="82"/>
      <c r="E462" s="104"/>
    </row>
    <row r="463" ht="15" spans="1:5">
      <c r="A463" s="115"/>
      <c r="C463" s="82"/>
      <c r="D463" s="82"/>
      <c r="E463" s="104"/>
    </row>
    <row r="464" ht="15" spans="1:5">
      <c r="A464" s="115"/>
      <c r="C464" s="82"/>
      <c r="D464" s="82"/>
      <c r="E464" s="104"/>
    </row>
    <row r="465" ht="15" spans="1:5">
      <c r="A465" s="115"/>
      <c r="C465" s="82"/>
      <c r="D465" s="82"/>
      <c r="E465" s="104"/>
    </row>
    <row r="466" ht="15" spans="1:5">
      <c r="A466" s="115"/>
      <c r="C466" s="82"/>
      <c r="D466" s="82"/>
      <c r="E466" s="104"/>
    </row>
    <row r="467" ht="15" spans="1:5">
      <c r="A467" s="115"/>
      <c r="C467" s="82"/>
      <c r="D467" s="82"/>
      <c r="E467" s="104"/>
    </row>
    <row r="468" ht="15" spans="1:5">
      <c r="A468" s="115"/>
      <c r="C468" s="82"/>
      <c r="D468" s="82"/>
      <c r="E468" s="104"/>
    </row>
    <row r="469" ht="15" spans="1:5">
      <c r="A469" s="115"/>
      <c r="C469" s="82"/>
      <c r="D469" s="82"/>
      <c r="E469" s="104"/>
    </row>
    <row r="470" ht="15" spans="1:5">
      <c r="A470" s="115"/>
      <c r="C470" s="82"/>
      <c r="D470" s="82"/>
      <c r="E470" s="104"/>
    </row>
    <row r="471" ht="15" spans="1:5">
      <c r="A471" s="115"/>
      <c r="C471" s="82"/>
      <c r="D471" s="82"/>
      <c r="E471" s="104"/>
    </row>
    <row r="472" ht="15" spans="1:5">
      <c r="A472" s="115"/>
      <c r="C472" s="82"/>
      <c r="D472" s="82"/>
      <c r="E472" s="104"/>
    </row>
    <row r="473" ht="15" spans="1:5">
      <c r="A473" s="115"/>
      <c r="C473" s="82"/>
      <c r="D473" s="82"/>
      <c r="E473" s="104"/>
    </row>
    <row r="474" ht="15" spans="1:5">
      <c r="A474" s="115"/>
      <c r="C474" s="82"/>
      <c r="D474" s="82"/>
      <c r="E474" s="104"/>
    </row>
    <row r="475" ht="15" spans="1:5">
      <c r="A475" s="115"/>
      <c r="C475" s="82"/>
      <c r="D475" s="82"/>
      <c r="E475" s="104"/>
    </row>
    <row r="476" ht="15" spans="1:5">
      <c r="A476" s="115"/>
      <c r="C476" s="82"/>
      <c r="D476" s="82"/>
      <c r="E476" s="104"/>
    </row>
    <row r="477" ht="15" spans="1:5">
      <c r="A477" s="115"/>
      <c r="C477" s="82"/>
      <c r="D477" s="82"/>
      <c r="E477" s="104"/>
    </row>
    <row r="478" ht="15" spans="1:5">
      <c r="A478" s="115"/>
      <c r="C478" s="82"/>
      <c r="D478" s="82"/>
      <c r="E478" s="104"/>
    </row>
    <row r="479" ht="15" spans="1:5">
      <c r="A479" s="115"/>
      <c r="C479" s="82"/>
      <c r="D479" s="82"/>
      <c r="E479" s="104"/>
    </row>
    <row r="480" ht="15" spans="1:5">
      <c r="A480" s="115"/>
      <c r="C480" s="82"/>
      <c r="D480" s="82"/>
      <c r="E480" s="104"/>
    </row>
    <row r="481" ht="15" spans="1:5">
      <c r="A481" s="115"/>
      <c r="C481" s="82"/>
      <c r="D481" s="82"/>
      <c r="E481" s="104"/>
    </row>
    <row r="482" ht="15" spans="1:5">
      <c r="A482" s="115"/>
      <c r="C482" s="82"/>
      <c r="D482" s="82"/>
      <c r="E482" s="104"/>
    </row>
    <row r="483" ht="15" spans="1:5">
      <c r="A483" s="115"/>
      <c r="C483" s="82"/>
      <c r="D483" s="82"/>
      <c r="E483" s="104"/>
    </row>
    <row r="484" ht="15" spans="1:5">
      <c r="A484" s="115"/>
      <c r="C484" s="82"/>
      <c r="D484" s="82"/>
      <c r="E484" s="104"/>
    </row>
    <row r="485" ht="15" spans="1:5">
      <c r="A485" s="115"/>
      <c r="C485" s="82"/>
      <c r="D485" s="82"/>
      <c r="E485" s="104"/>
    </row>
    <row r="486" ht="15" spans="1:5">
      <c r="A486" s="115"/>
      <c r="C486" s="82"/>
      <c r="D486" s="82"/>
      <c r="E486" s="104"/>
    </row>
    <row r="487" ht="15" spans="1:5">
      <c r="A487" s="115"/>
      <c r="C487" s="82"/>
      <c r="D487" s="82"/>
      <c r="E487" s="104"/>
    </row>
    <row r="488" ht="15" spans="1:5">
      <c r="A488" s="115"/>
      <c r="C488" s="82"/>
      <c r="D488" s="82"/>
      <c r="E488" s="104"/>
    </row>
    <row r="489" ht="15" spans="1:5">
      <c r="A489" s="115"/>
      <c r="C489" s="82"/>
      <c r="D489" s="82"/>
      <c r="E489" s="104"/>
    </row>
    <row r="490" ht="15" spans="1:5">
      <c r="A490" s="115"/>
      <c r="C490" s="82"/>
      <c r="D490" s="82"/>
      <c r="E490" s="104"/>
    </row>
    <row r="491" ht="15" spans="1:5">
      <c r="A491" s="115"/>
      <c r="C491" s="82"/>
      <c r="D491" s="82"/>
      <c r="E491" s="104"/>
    </row>
    <row r="492" ht="15" spans="1:5">
      <c r="A492" s="115"/>
      <c r="C492" s="82"/>
      <c r="D492" s="82"/>
      <c r="E492" s="104"/>
    </row>
    <row r="493" ht="15" spans="1:5">
      <c r="A493" s="115"/>
      <c r="C493" s="82"/>
      <c r="D493" s="82"/>
      <c r="E493" s="104"/>
    </row>
    <row r="494" ht="15" spans="1:5">
      <c r="A494" s="115"/>
      <c r="C494" s="82"/>
      <c r="D494" s="82"/>
      <c r="E494" s="104"/>
    </row>
    <row r="495" ht="15" spans="1:5">
      <c r="A495" s="115"/>
      <c r="C495" s="82"/>
      <c r="D495" s="82"/>
      <c r="E495" s="104"/>
    </row>
    <row r="496" ht="15" spans="1:5">
      <c r="A496" s="115"/>
      <c r="C496" s="82"/>
      <c r="D496" s="82"/>
      <c r="E496" s="104"/>
    </row>
    <row r="497" ht="15" spans="1:5">
      <c r="A497" s="115"/>
      <c r="C497" s="82"/>
      <c r="D497" s="82"/>
      <c r="E497" s="104"/>
    </row>
    <row r="498" ht="15" spans="1:5">
      <c r="A498" s="115"/>
      <c r="C498" s="82"/>
      <c r="D498" s="82"/>
      <c r="E498" s="104"/>
    </row>
    <row r="499" ht="15" spans="1:5">
      <c r="A499" s="115"/>
      <c r="C499" s="82"/>
      <c r="D499" s="82"/>
      <c r="E499" s="104"/>
    </row>
    <row r="500" ht="15" spans="1:5">
      <c r="A500" s="115"/>
      <c r="C500" s="82"/>
      <c r="D500" s="82"/>
      <c r="E500" s="104"/>
    </row>
    <row r="501" ht="15" spans="1:5">
      <c r="A501" s="115"/>
      <c r="C501" s="82"/>
      <c r="D501" s="82"/>
      <c r="E501" s="104"/>
    </row>
    <row r="502" ht="15" spans="1:5">
      <c r="A502" s="115"/>
      <c r="C502" s="82"/>
      <c r="D502" s="82"/>
      <c r="E502" s="104"/>
    </row>
    <row r="503" ht="15" spans="1:5">
      <c r="A503" s="115"/>
      <c r="C503" s="82"/>
      <c r="D503" s="82"/>
      <c r="E503" s="104"/>
    </row>
    <row r="504" ht="15" spans="1:5">
      <c r="A504" s="115"/>
      <c r="C504" s="82"/>
      <c r="D504" s="82"/>
      <c r="E504" s="104"/>
    </row>
    <row r="505" ht="15" spans="1:5">
      <c r="A505" s="115"/>
      <c r="C505" s="82"/>
      <c r="D505" s="82"/>
      <c r="E505" s="104"/>
    </row>
    <row r="506" ht="15" spans="1:5">
      <c r="A506" s="115"/>
      <c r="C506" s="82"/>
      <c r="D506" s="82"/>
      <c r="E506" s="104"/>
    </row>
    <row r="507" ht="15" spans="1:5">
      <c r="A507" s="115"/>
      <c r="C507" s="82"/>
      <c r="D507" s="82"/>
      <c r="E507" s="104"/>
    </row>
    <row r="508" ht="15" spans="1:5">
      <c r="A508" s="115"/>
      <c r="C508" s="82"/>
      <c r="D508" s="82"/>
      <c r="E508" s="104"/>
    </row>
    <row r="509" ht="15" spans="1:5">
      <c r="A509" s="115"/>
      <c r="C509" s="82"/>
      <c r="D509" s="82"/>
      <c r="E509" s="104"/>
    </row>
    <row r="510" ht="15" spans="1:5">
      <c r="A510" s="115"/>
      <c r="C510" s="82"/>
      <c r="D510" s="82"/>
      <c r="E510" s="104"/>
    </row>
    <row r="511" ht="15" spans="1:5">
      <c r="A511" s="115"/>
      <c r="C511" s="82"/>
      <c r="D511" s="82"/>
      <c r="E511" s="104"/>
    </row>
    <row r="512" ht="15" spans="1:5">
      <c r="A512" s="115"/>
      <c r="C512" s="82"/>
      <c r="D512" s="82"/>
      <c r="E512" s="104"/>
    </row>
    <row r="513" ht="15" spans="1:5">
      <c r="A513" s="115"/>
      <c r="C513" s="82"/>
      <c r="D513" s="82"/>
      <c r="E513" s="104"/>
    </row>
    <row r="514" ht="15" spans="1:5">
      <c r="A514" s="115"/>
      <c r="C514" s="82"/>
      <c r="D514" s="82"/>
      <c r="E514" s="104"/>
    </row>
    <row r="515" ht="15" spans="1:5">
      <c r="A515" s="115"/>
      <c r="C515" s="82"/>
      <c r="D515" s="82"/>
      <c r="E515" s="104"/>
    </row>
    <row r="516" ht="15" spans="1:5">
      <c r="A516" s="115"/>
      <c r="C516" s="82"/>
      <c r="D516" s="82"/>
      <c r="E516" s="104"/>
    </row>
    <row r="517" ht="15" spans="1:5">
      <c r="A517" s="115"/>
      <c r="C517" s="82"/>
      <c r="D517" s="82"/>
      <c r="E517" s="104"/>
    </row>
    <row r="518" ht="15" spans="1:5">
      <c r="A518" s="115"/>
      <c r="C518" s="82"/>
      <c r="D518" s="82"/>
      <c r="E518" s="104"/>
    </row>
    <row r="519" ht="15" spans="1:5">
      <c r="A519" s="115"/>
      <c r="C519" s="82"/>
      <c r="D519" s="82"/>
      <c r="E519" s="104"/>
    </row>
    <row r="520" ht="15" spans="1:5">
      <c r="A520" s="115"/>
      <c r="C520" s="82"/>
      <c r="D520" s="82"/>
      <c r="E520" s="104"/>
    </row>
    <row r="521" ht="15" spans="1:5">
      <c r="A521" s="115"/>
      <c r="C521" s="82"/>
      <c r="D521" s="82"/>
      <c r="E521" s="104"/>
    </row>
    <row r="522" ht="15" spans="1:5">
      <c r="A522" s="115"/>
      <c r="C522" s="82"/>
      <c r="D522" s="82"/>
      <c r="E522" s="104"/>
    </row>
    <row r="523" ht="15" spans="1:5">
      <c r="A523" s="115"/>
      <c r="C523" s="82"/>
      <c r="D523" s="82"/>
      <c r="E523" s="104"/>
    </row>
    <row r="524" ht="15" spans="1:5">
      <c r="A524" s="115"/>
      <c r="C524" s="82"/>
      <c r="D524" s="82"/>
      <c r="E524" s="104"/>
    </row>
    <row r="525" ht="15" spans="1:5">
      <c r="A525" s="115"/>
      <c r="C525" s="82"/>
      <c r="D525" s="82"/>
      <c r="E525" s="104"/>
    </row>
    <row r="526" ht="15" spans="1:5">
      <c r="A526" s="115"/>
      <c r="C526" s="82"/>
      <c r="D526" s="82"/>
      <c r="E526" s="104"/>
    </row>
    <row r="527" ht="15" spans="1:5">
      <c r="A527" s="115"/>
      <c r="C527" s="82"/>
      <c r="D527" s="82"/>
      <c r="E527" s="104"/>
    </row>
    <row r="528" ht="15" spans="1:5">
      <c r="A528" s="115"/>
      <c r="C528" s="82"/>
      <c r="D528" s="82"/>
      <c r="E528" s="104"/>
    </row>
    <row r="529" ht="15" spans="1:5">
      <c r="A529" s="115"/>
      <c r="C529" s="82"/>
      <c r="D529" s="82"/>
      <c r="E529" s="104"/>
    </row>
    <row r="530" ht="15" spans="1:5">
      <c r="A530" s="115"/>
      <c r="C530" s="82"/>
      <c r="D530" s="82"/>
      <c r="E530" s="104"/>
    </row>
    <row r="531" ht="15" spans="1:5">
      <c r="A531" s="115"/>
      <c r="C531" s="82"/>
      <c r="D531" s="82"/>
      <c r="E531" s="104"/>
    </row>
    <row r="532" ht="15" spans="1:5">
      <c r="A532" s="115"/>
      <c r="C532" s="82"/>
      <c r="D532" s="82"/>
      <c r="E532" s="104"/>
    </row>
    <row r="533" ht="15" spans="1:5">
      <c r="A533" s="115"/>
      <c r="C533" s="82"/>
      <c r="D533" s="82"/>
      <c r="E533" s="104"/>
    </row>
    <row r="534" ht="15" spans="1:5">
      <c r="A534" s="115"/>
      <c r="C534" s="82"/>
      <c r="D534" s="82"/>
      <c r="E534" s="104"/>
    </row>
    <row r="535" ht="15" spans="1:5">
      <c r="A535" s="115"/>
      <c r="C535" s="82"/>
      <c r="D535" s="82"/>
      <c r="E535" s="104"/>
    </row>
    <row r="536" ht="15" spans="1:5">
      <c r="A536" s="115"/>
      <c r="C536" s="82"/>
      <c r="D536" s="82"/>
      <c r="E536" s="104"/>
    </row>
    <row r="537" ht="15" spans="1:5">
      <c r="A537" s="115"/>
      <c r="C537" s="82"/>
      <c r="D537" s="82"/>
      <c r="E537" s="104"/>
    </row>
    <row r="538" ht="15" spans="1:5">
      <c r="A538" s="115"/>
      <c r="C538" s="82"/>
      <c r="D538" s="82"/>
      <c r="E538" s="104"/>
    </row>
    <row r="539" ht="15" spans="1:5">
      <c r="A539" s="115"/>
      <c r="C539" s="82"/>
      <c r="D539" s="82"/>
      <c r="E539" s="104"/>
    </row>
    <row r="540" ht="15" spans="1:5">
      <c r="A540" s="115"/>
      <c r="C540" s="82"/>
      <c r="D540" s="82"/>
      <c r="E540" s="104"/>
    </row>
    <row r="541" ht="15" spans="1:5">
      <c r="A541" s="115"/>
      <c r="C541" s="82"/>
      <c r="D541" s="82"/>
      <c r="E541" s="104"/>
    </row>
    <row r="542" ht="15" spans="1:5">
      <c r="A542" s="115"/>
      <c r="C542" s="82"/>
      <c r="D542" s="82"/>
      <c r="E542" s="104"/>
    </row>
    <row r="543" ht="15" spans="1:5">
      <c r="A543" s="115"/>
      <c r="C543" s="82"/>
      <c r="D543" s="82"/>
      <c r="E543" s="104"/>
    </row>
    <row r="544" ht="15" spans="1:5">
      <c r="A544" s="115"/>
      <c r="C544" s="82"/>
      <c r="D544" s="82"/>
      <c r="E544" s="104"/>
    </row>
    <row r="545" ht="15" spans="1:5">
      <c r="A545" s="115"/>
      <c r="C545" s="82"/>
      <c r="D545" s="82"/>
      <c r="E545" s="104"/>
    </row>
    <row r="546" ht="15" spans="1:5">
      <c r="A546" s="115"/>
      <c r="C546" s="82"/>
      <c r="D546" s="82"/>
      <c r="E546" s="104"/>
    </row>
    <row r="547" ht="15" spans="1:5">
      <c r="A547" s="115"/>
      <c r="C547" s="82"/>
      <c r="D547" s="82"/>
      <c r="E547" s="104"/>
    </row>
    <row r="548" ht="15" spans="1:5">
      <c r="A548" s="115"/>
      <c r="C548" s="82"/>
      <c r="D548" s="82"/>
      <c r="E548" s="104"/>
    </row>
    <row r="549" ht="15" spans="1:5">
      <c r="A549" s="115"/>
      <c r="C549" s="82"/>
      <c r="D549" s="82"/>
      <c r="E549" s="104"/>
    </row>
    <row r="550" ht="15" spans="1:5">
      <c r="A550" s="115"/>
      <c r="C550" s="82"/>
      <c r="D550" s="82"/>
      <c r="E550" s="104"/>
    </row>
    <row r="551" ht="15" spans="1:5">
      <c r="A551" s="115"/>
      <c r="C551" s="82"/>
      <c r="D551" s="82"/>
      <c r="E551" s="104"/>
    </row>
    <row r="552" ht="15" spans="1:5">
      <c r="A552" s="115"/>
      <c r="C552" s="82"/>
      <c r="D552" s="82"/>
      <c r="E552" s="104"/>
    </row>
    <row r="553" ht="15" spans="1:5">
      <c r="A553" s="115"/>
      <c r="C553" s="82"/>
      <c r="D553" s="82"/>
      <c r="E553" s="104"/>
    </row>
    <row r="554" ht="15" spans="1:5">
      <c r="A554" s="115"/>
      <c r="C554" s="82"/>
      <c r="D554" s="82"/>
      <c r="E554" s="104"/>
    </row>
    <row r="555" ht="15" spans="1:5">
      <c r="A555" s="115"/>
      <c r="C555" s="82"/>
      <c r="D555" s="82"/>
      <c r="E555" s="104"/>
    </row>
    <row r="556" ht="15" spans="1:5">
      <c r="A556" s="115"/>
      <c r="C556" s="82"/>
      <c r="D556" s="82"/>
      <c r="E556" s="104"/>
    </row>
    <row r="557" ht="15" spans="1:5">
      <c r="A557" s="115"/>
      <c r="C557" s="82"/>
      <c r="D557" s="82"/>
      <c r="E557" s="104"/>
    </row>
    <row r="558" ht="15" spans="1:5">
      <c r="A558" s="115"/>
      <c r="C558" s="82"/>
      <c r="D558" s="82"/>
      <c r="E558" s="104"/>
    </row>
    <row r="559" ht="15" spans="1:5">
      <c r="A559" s="115"/>
      <c r="C559" s="82"/>
      <c r="D559" s="82"/>
      <c r="E559" s="104"/>
    </row>
    <row r="560" ht="15" spans="1:5">
      <c r="A560" s="115"/>
      <c r="C560" s="82"/>
      <c r="D560" s="82"/>
      <c r="E560" s="104"/>
    </row>
    <row r="561" ht="15" spans="1:5">
      <c r="A561" s="115"/>
      <c r="C561" s="82"/>
      <c r="D561" s="82"/>
      <c r="E561" s="104"/>
    </row>
    <row r="562" ht="15" spans="1:5">
      <c r="A562" s="115"/>
      <c r="C562" s="82"/>
      <c r="D562" s="82"/>
      <c r="E562" s="104"/>
    </row>
    <row r="563" ht="15" spans="1:5">
      <c r="A563" s="115"/>
      <c r="C563" s="82"/>
      <c r="D563" s="82"/>
      <c r="E563" s="104"/>
    </row>
    <row r="564" ht="15" spans="1:5">
      <c r="A564" s="115"/>
      <c r="C564" s="82"/>
      <c r="D564" s="82"/>
      <c r="E564" s="104"/>
    </row>
    <row r="565" ht="15" spans="1:5">
      <c r="A565" s="115"/>
      <c r="C565" s="82"/>
      <c r="D565" s="82"/>
      <c r="E565" s="104"/>
    </row>
    <row r="566" ht="15" spans="1:5">
      <c r="A566" s="115"/>
      <c r="C566" s="82"/>
      <c r="D566" s="82"/>
      <c r="E566" s="104"/>
    </row>
    <row r="567" ht="15" spans="1:5">
      <c r="A567" s="115"/>
      <c r="C567" s="82"/>
      <c r="D567" s="82"/>
      <c r="E567" s="104"/>
    </row>
    <row r="568" ht="15" spans="1:5">
      <c r="A568" s="115"/>
      <c r="C568" s="82"/>
      <c r="D568" s="82"/>
      <c r="E568" s="104"/>
    </row>
    <row r="569" ht="15" spans="1:5">
      <c r="A569" s="115"/>
      <c r="C569" s="82"/>
      <c r="D569" s="82"/>
      <c r="E569" s="104"/>
    </row>
    <row r="570" ht="15" spans="1:5">
      <c r="A570" s="115"/>
      <c r="C570" s="82"/>
      <c r="D570" s="82"/>
      <c r="E570" s="104"/>
    </row>
    <row r="571" ht="15" spans="1:5">
      <c r="A571" s="115"/>
      <c r="C571" s="82"/>
      <c r="D571" s="82"/>
      <c r="E571" s="104"/>
    </row>
    <row r="572" ht="15" spans="1:5">
      <c r="A572" s="115"/>
      <c r="C572" s="82"/>
      <c r="D572" s="82"/>
      <c r="E572" s="104"/>
    </row>
    <row r="573" ht="15" spans="1:5">
      <c r="A573" s="115"/>
      <c r="C573" s="82"/>
      <c r="D573" s="82"/>
      <c r="E573" s="104"/>
    </row>
    <row r="574" ht="15" spans="1:5">
      <c r="A574" s="115"/>
      <c r="C574" s="82"/>
      <c r="D574" s="82"/>
      <c r="E574" s="104"/>
    </row>
    <row r="575" ht="15" spans="1:5">
      <c r="A575" s="115"/>
      <c r="C575" s="82"/>
      <c r="D575" s="82"/>
      <c r="E575" s="104"/>
    </row>
    <row r="576" ht="15" spans="1:5">
      <c r="A576" s="115"/>
      <c r="C576" s="82"/>
      <c r="D576" s="82"/>
      <c r="E576" s="104"/>
    </row>
    <row r="577" ht="15" spans="1:5">
      <c r="A577" s="115"/>
      <c r="C577" s="82"/>
      <c r="D577" s="82"/>
      <c r="E577" s="104"/>
    </row>
    <row r="578" ht="15" spans="1:5">
      <c r="A578" s="115"/>
      <c r="C578" s="82"/>
      <c r="D578" s="82"/>
      <c r="E578" s="104"/>
    </row>
    <row r="579" ht="15" spans="1:5">
      <c r="A579" s="115"/>
      <c r="C579" s="82"/>
      <c r="D579" s="82"/>
      <c r="E579" s="104"/>
    </row>
    <row r="580" ht="15" spans="1:5">
      <c r="A580" s="115"/>
      <c r="C580" s="82"/>
      <c r="D580" s="82"/>
      <c r="E580" s="104"/>
    </row>
    <row r="581" ht="15" spans="1:5">
      <c r="A581" s="115"/>
      <c r="C581" s="82"/>
      <c r="D581" s="82"/>
      <c r="E581" s="104"/>
    </row>
    <row r="582" ht="15" spans="1:5">
      <c r="A582" s="115"/>
      <c r="C582" s="82"/>
      <c r="D582" s="82"/>
      <c r="E582" s="104"/>
    </row>
    <row r="583" ht="15" spans="1:5">
      <c r="A583" s="115"/>
      <c r="C583" s="82"/>
      <c r="D583" s="82"/>
      <c r="E583" s="104"/>
    </row>
    <row r="584" ht="15" spans="1:5">
      <c r="A584" s="115"/>
      <c r="C584" s="82"/>
      <c r="D584" s="82"/>
      <c r="E584" s="104"/>
    </row>
    <row r="585" ht="15" spans="1:5">
      <c r="A585" s="115"/>
      <c r="C585" s="82"/>
      <c r="D585" s="82"/>
      <c r="E585" s="104"/>
    </row>
    <row r="586" ht="15" spans="1:5">
      <c r="A586" s="115"/>
      <c r="C586" s="82"/>
      <c r="D586" s="82"/>
      <c r="E586" s="104"/>
    </row>
    <row r="587" ht="15" spans="1:5">
      <c r="A587" s="115"/>
      <c r="C587" s="82"/>
      <c r="D587" s="82"/>
      <c r="E587" s="104"/>
    </row>
    <row r="588" ht="15" spans="1:5">
      <c r="A588" s="115"/>
      <c r="C588" s="82"/>
      <c r="D588" s="82"/>
      <c r="E588" s="104"/>
    </row>
    <row r="589" ht="15" spans="1:5">
      <c r="A589" s="115"/>
      <c r="C589" s="82"/>
      <c r="D589" s="82"/>
      <c r="E589" s="104"/>
    </row>
    <row r="590" ht="15" spans="1:5">
      <c r="A590" s="115"/>
      <c r="C590" s="82"/>
      <c r="D590" s="82"/>
      <c r="E590" s="104"/>
    </row>
    <row r="591" ht="15" spans="1:5">
      <c r="A591" s="115"/>
      <c r="C591" s="82"/>
      <c r="D591" s="82"/>
      <c r="E591" s="104"/>
    </row>
    <row r="592" ht="15" spans="1:5">
      <c r="A592" s="115"/>
      <c r="C592" s="82"/>
      <c r="D592" s="82"/>
      <c r="E592" s="104"/>
    </row>
    <row r="593" ht="15" spans="1:5">
      <c r="A593" s="115"/>
      <c r="C593" s="82"/>
      <c r="D593" s="82"/>
      <c r="E593" s="104"/>
    </row>
    <row r="594" ht="15" spans="1:5">
      <c r="A594" s="115"/>
      <c r="C594" s="82"/>
      <c r="D594" s="82"/>
      <c r="E594" s="104"/>
    </row>
    <row r="595" ht="15" spans="1:5">
      <c r="A595" s="115"/>
      <c r="C595" s="82"/>
      <c r="D595" s="82"/>
      <c r="E595" s="104"/>
    </row>
    <row r="596" ht="15" spans="1:5">
      <c r="A596" s="115"/>
      <c r="C596" s="82"/>
      <c r="D596" s="82"/>
      <c r="E596" s="104"/>
    </row>
    <row r="597" ht="15" spans="1:5">
      <c r="A597" s="115"/>
      <c r="C597" s="82"/>
      <c r="D597" s="82"/>
      <c r="E597" s="104"/>
    </row>
    <row r="598" ht="15" spans="1:5">
      <c r="A598" s="115"/>
      <c r="C598" s="82"/>
      <c r="D598" s="82"/>
      <c r="E598" s="104"/>
    </row>
    <row r="599" ht="15" spans="1:5">
      <c r="A599" s="115"/>
      <c r="C599" s="82"/>
      <c r="D599" s="82"/>
      <c r="E599" s="104"/>
    </row>
    <row r="600" ht="15" spans="1:5">
      <c r="A600" s="115"/>
      <c r="C600" s="82"/>
      <c r="D600" s="82"/>
      <c r="E600" s="104"/>
    </row>
    <row r="601" ht="15" spans="1:5">
      <c r="A601" s="115"/>
      <c r="C601" s="82"/>
      <c r="D601" s="82"/>
      <c r="E601" s="104"/>
    </row>
    <row r="602" ht="15" spans="1:5">
      <c r="A602" s="115"/>
      <c r="C602" s="82"/>
      <c r="D602" s="82"/>
      <c r="E602" s="104"/>
    </row>
    <row r="603" ht="15" spans="1:5">
      <c r="A603" s="115"/>
      <c r="C603" s="82"/>
      <c r="D603" s="82"/>
      <c r="E603" s="104"/>
    </row>
    <row r="604" ht="15" spans="1:5">
      <c r="A604" s="115"/>
      <c r="C604" s="82"/>
      <c r="D604" s="82"/>
      <c r="E604" s="104"/>
    </row>
    <row r="605" ht="15" spans="1:5">
      <c r="A605" s="115"/>
      <c r="C605" s="82"/>
      <c r="D605" s="82"/>
      <c r="E605" s="104"/>
    </row>
    <row r="606" ht="15" spans="1:5">
      <c r="A606" s="115"/>
      <c r="C606" s="82"/>
      <c r="D606" s="82"/>
      <c r="E606" s="104"/>
    </row>
    <row r="607" ht="15" spans="1:5">
      <c r="A607" s="115"/>
      <c r="C607" s="82"/>
      <c r="D607" s="82"/>
      <c r="E607" s="104"/>
    </row>
    <row r="608" ht="15" spans="1:5">
      <c r="A608" s="115"/>
      <c r="C608" s="82"/>
      <c r="D608" s="82"/>
      <c r="E608" s="104"/>
    </row>
    <row r="609" ht="15" spans="1:5">
      <c r="A609" s="115"/>
      <c r="C609" s="82"/>
      <c r="D609" s="82"/>
      <c r="E609" s="104"/>
    </row>
    <row r="610" ht="15" spans="1:5">
      <c r="A610" s="115"/>
      <c r="C610" s="82"/>
      <c r="D610" s="82"/>
      <c r="E610" s="104"/>
    </row>
    <row r="611" ht="15" spans="1:5">
      <c r="A611" s="115"/>
      <c r="C611" s="82"/>
      <c r="D611" s="82"/>
      <c r="E611" s="104"/>
    </row>
    <row r="612" ht="15" spans="1:5">
      <c r="A612" s="115"/>
      <c r="C612" s="82"/>
      <c r="D612" s="82"/>
      <c r="E612" s="104"/>
    </row>
    <row r="613" ht="15" spans="1:5">
      <c r="A613" s="115"/>
      <c r="C613" s="82"/>
      <c r="D613" s="82"/>
      <c r="E613" s="104"/>
    </row>
    <row r="614" ht="15" spans="1:5">
      <c r="A614" s="115"/>
      <c r="C614" s="82"/>
      <c r="D614" s="82"/>
      <c r="E614" s="104"/>
    </row>
    <row r="615" ht="15" spans="1:5">
      <c r="A615" s="115"/>
      <c r="C615" s="82"/>
      <c r="D615" s="82"/>
      <c r="E615" s="104"/>
    </row>
    <row r="616" ht="15" spans="1:5">
      <c r="A616" s="115"/>
      <c r="C616" s="82"/>
      <c r="D616" s="82"/>
      <c r="E616" s="104"/>
    </row>
    <row r="617" ht="15" spans="1:5">
      <c r="A617" s="115"/>
      <c r="C617" s="82"/>
      <c r="D617" s="82"/>
      <c r="E617" s="104"/>
    </row>
    <row r="618" ht="15" spans="1:5">
      <c r="A618" s="115"/>
      <c r="C618" s="82"/>
      <c r="D618" s="82"/>
      <c r="E618" s="104"/>
    </row>
    <row r="619" ht="15" spans="1:5">
      <c r="A619" s="115"/>
      <c r="C619" s="82"/>
      <c r="D619" s="82"/>
      <c r="E619" s="104"/>
    </row>
    <row r="620" ht="15" spans="1:5">
      <c r="A620" s="115"/>
      <c r="C620" s="82"/>
      <c r="D620" s="82"/>
      <c r="E620" s="104"/>
    </row>
    <row r="621" ht="15" spans="1:5">
      <c r="A621" s="115"/>
      <c r="C621" s="82"/>
      <c r="D621" s="82"/>
      <c r="E621" s="104"/>
    </row>
    <row r="622" ht="15" spans="1:5">
      <c r="A622" s="115"/>
      <c r="C622" s="82"/>
      <c r="D622" s="82"/>
      <c r="E622" s="104"/>
    </row>
    <row r="623" ht="15" spans="1:5">
      <c r="A623" s="115"/>
      <c r="C623" s="82"/>
      <c r="D623" s="82"/>
      <c r="E623" s="104"/>
    </row>
    <row r="624" ht="15" spans="1:5">
      <c r="A624" s="115"/>
      <c r="C624" s="82"/>
      <c r="D624" s="82"/>
      <c r="E624" s="104"/>
    </row>
    <row r="625" ht="15" spans="1:5">
      <c r="A625" s="115"/>
      <c r="C625" s="82"/>
      <c r="D625" s="82"/>
      <c r="E625" s="104"/>
    </row>
    <row r="626" ht="15" spans="1:5">
      <c r="A626" s="115"/>
      <c r="C626" s="82"/>
      <c r="D626" s="82"/>
      <c r="E626" s="104"/>
    </row>
    <row r="627" ht="15" spans="1:5">
      <c r="A627" s="115"/>
      <c r="C627" s="82"/>
      <c r="D627" s="82"/>
      <c r="E627" s="104"/>
    </row>
    <row r="628" ht="15" spans="1:5">
      <c r="A628" s="115"/>
      <c r="C628" s="82"/>
      <c r="D628" s="82"/>
      <c r="E628" s="104"/>
    </row>
    <row r="629" ht="15" spans="1:5">
      <c r="A629" s="115"/>
      <c r="C629" s="82"/>
      <c r="D629" s="82"/>
      <c r="E629" s="104"/>
    </row>
    <row r="630" ht="15" spans="1:5">
      <c r="A630" s="115"/>
      <c r="C630" s="82"/>
      <c r="D630" s="82"/>
      <c r="E630" s="104"/>
    </row>
    <row r="631" ht="15" spans="1:5">
      <c r="A631" s="115"/>
      <c r="C631" s="82"/>
      <c r="D631" s="82"/>
      <c r="E631" s="104"/>
    </row>
    <row r="632" ht="15" spans="1:5">
      <c r="A632" s="115"/>
      <c r="C632" s="82"/>
      <c r="D632" s="82"/>
      <c r="E632" s="104"/>
    </row>
    <row r="633" ht="15" spans="1:5">
      <c r="A633" s="115"/>
      <c r="C633" s="82"/>
      <c r="D633" s="82"/>
      <c r="E633" s="104"/>
    </row>
    <row r="634" ht="15" spans="1:5">
      <c r="A634" s="115"/>
      <c r="C634" s="82"/>
      <c r="D634" s="82"/>
      <c r="E634" s="104"/>
    </row>
    <row r="635" ht="15" spans="1:5">
      <c r="A635" s="115"/>
      <c r="C635" s="82"/>
      <c r="D635" s="82"/>
      <c r="E635" s="104"/>
    </row>
    <row r="636" ht="15" spans="1:5">
      <c r="A636" s="115"/>
      <c r="C636" s="82"/>
      <c r="D636" s="82"/>
      <c r="E636" s="104"/>
    </row>
    <row r="637" ht="15" spans="1:5">
      <c r="A637" s="115"/>
      <c r="C637" s="82"/>
      <c r="D637" s="82"/>
      <c r="E637" s="104"/>
    </row>
    <row r="638" ht="15" spans="1:5">
      <c r="A638" s="115"/>
      <c r="C638" s="82"/>
      <c r="D638" s="82"/>
      <c r="E638" s="104"/>
    </row>
    <row r="639" ht="15" spans="1:5">
      <c r="A639" s="115"/>
      <c r="C639" s="82"/>
      <c r="D639" s="82"/>
      <c r="E639" s="104"/>
    </row>
    <row r="640" ht="15" spans="1:5">
      <c r="A640" s="115"/>
      <c r="C640" s="82"/>
      <c r="D640" s="82"/>
      <c r="E640" s="104"/>
    </row>
    <row r="641" ht="15" spans="1:5">
      <c r="A641" s="115"/>
      <c r="C641" s="82"/>
      <c r="D641" s="82"/>
      <c r="E641" s="104"/>
    </row>
    <row r="642" ht="15" spans="1:5">
      <c r="A642" s="115"/>
      <c r="C642" s="82"/>
      <c r="D642" s="82"/>
      <c r="E642" s="104"/>
    </row>
    <row r="643" ht="15" spans="1:5">
      <c r="A643" s="115"/>
      <c r="C643" s="82"/>
      <c r="D643" s="82"/>
      <c r="E643" s="104"/>
    </row>
    <row r="644" ht="15" spans="1:5">
      <c r="A644" s="115"/>
      <c r="C644" s="82"/>
      <c r="D644" s="82"/>
      <c r="E644" s="104"/>
    </row>
    <row r="645" ht="15" spans="1:5">
      <c r="A645" s="115"/>
      <c r="C645" s="82"/>
      <c r="D645" s="82"/>
      <c r="E645" s="104"/>
    </row>
    <row r="646" ht="15" spans="1:5">
      <c r="A646" s="115"/>
      <c r="C646" s="82"/>
      <c r="D646" s="82"/>
      <c r="E646" s="104"/>
    </row>
    <row r="647" ht="15" spans="1:5">
      <c r="A647" s="115"/>
      <c r="C647" s="82"/>
      <c r="D647" s="82"/>
      <c r="E647" s="104"/>
    </row>
    <row r="648" ht="15" spans="1:5">
      <c r="A648" s="115"/>
      <c r="C648" s="82"/>
      <c r="D648" s="82"/>
      <c r="E648" s="104"/>
    </row>
    <row r="649" ht="15" spans="1:5">
      <c r="A649" s="115"/>
      <c r="C649" s="82"/>
      <c r="D649" s="82"/>
      <c r="E649" s="104"/>
    </row>
    <row r="650" ht="15" spans="1:5">
      <c r="A650" s="115"/>
      <c r="C650" s="82"/>
      <c r="D650" s="82"/>
      <c r="E650" s="104"/>
    </row>
    <row r="651" ht="15" spans="1:5">
      <c r="A651" s="115"/>
      <c r="C651" s="82"/>
      <c r="D651" s="82"/>
      <c r="E651" s="104"/>
    </row>
    <row r="652" ht="15" spans="1:5">
      <c r="A652" s="115"/>
      <c r="C652" s="82"/>
      <c r="D652" s="82"/>
      <c r="E652" s="104"/>
    </row>
    <row r="653" ht="15" spans="1:5">
      <c r="A653" s="115"/>
      <c r="C653" s="82"/>
      <c r="D653" s="82"/>
      <c r="E653" s="104"/>
    </row>
    <row r="654" ht="15" spans="1:5">
      <c r="A654" s="115"/>
      <c r="C654" s="82"/>
      <c r="D654" s="82"/>
      <c r="E654" s="104"/>
    </row>
    <row r="655" ht="15" spans="1:5">
      <c r="A655" s="115"/>
      <c r="C655" s="82"/>
      <c r="D655" s="82"/>
      <c r="E655" s="104"/>
    </row>
    <row r="656" ht="15" spans="1:5">
      <c r="A656" s="115"/>
      <c r="C656" s="82"/>
      <c r="D656" s="82"/>
      <c r="E656" s="104"/>
    </row>
    <row r="657" ht="15" spans="1:5">
      <c r="A657" s="115"/>
      <c r="C657" s="82"/>
      <c r="D657" s="82"/>
      <c r="E657" s="104"/>
    </row>
    <row r="658" ht="15" spans="1:5">
      <c r="A658" s="115"/>
      <c r="C658" s="82"/>
      <c r="D658" s="82"/>
      <c r="E658" s="104"/>
    </row>
    <row r="659" ht="15" spans="1:5">
      <c r="A659" s="115"/>
      <c r="C659" s="82"/>
      <c r="D659" s="82"/>
      <c r="E659" s="104"/>
    </row>
    <row r="660" ht="15" spans="1:5">
      <c r="A660" s="115"/>
      <c r="C660" s="82"/>
      <c r="D660" s="82"/>
      <c r="E660" s="104"/>
    </row>
    <row r="661" ht="15" spans="1:5">
      <c r="A661" s="115"/>
      <c r="C661" s="82"/>
      <c r="D661" s="82"/>
      <c r="E661" s="104"/>
    </row>
    <row r="662" ht="15" spans="1:5">
      <c r="A662" s="115"/>
      <c r="C662" s="82"/>
      <c r="D662" s="82"/>
      <c r="E662" s="104"/>
    </row>
    <row r="663" ht="15" spans="1:5">
      <c r="A663" s="115"/>
      <c r="C663" s="82"/>
      <c r="D663" s="82"/>
      <c r="E663" s="104"/>
    </row>
    <row r="664" ht="15" spans="1:5">
      <c r="A664" s="115"/>
      <c r="C664" s="82"/>
      <c r="D664" s="82"/>
      <c r="E664" s="104"/>
    </row>
    <row r="665" ht="15" spans="1:5">
      <c r="A665" s="115"/>
      <c r="C665" s="82"/>
      <c r="D665" s="82"/>
      <c r="E665" s="104"/>
    </row>
    <row r="666" ht="15" spans="1:5">
      <c r="A666" s="115"/>
      <c r="C666" s="82"/>
      <c r="D666" s="82"/>
      <c r="E666" s="104"/>
    </row>
    <row r="667" ht="15" spans="1:5">
      <c r="A667" s="115"/>
      <c r="C667" s="82"/>
      <c r="D667" s="82"/>
      <c r="E667" s="104"/>
    </row>
    <row r="668" ht="15" spans="1:5">
      <c r="A668" s="115"/>
      <c r="C668" s="82"/>
      <c r="D668" s="82"/>
      <c r="E668" s="104"/>
    </row>
    <row r="669" ht="15" spans="1:5">
      <c r="A669" s="115"/>
      <c r="C669" s="82"/>
      <c r="D669" s="82"/>
      <c r="E669" s="104"/>
    </row>
    <row r="670" ht="15" spans="1:5">
      <c r="A670" s="115"/>
      <c r="C670" s="82"/>
      <c r="D670" s="82"/>
      <c r="E670" s="104"/>
    </row>
    <row r="671" ht="15" spans="1:5">
      <c r="A671" s="115"/>
      <c r="C671" s="82"/>
      <c r="D671" s="82"/>
      <c r="E671" s="104"/>
    </row>
    <row r="672" ht="15" spans="1:5">
      <c r="A672" s="115"/>
      <c r="C672" s="82"/>
      <c r="D672" s="82"/>
      <c r="E672" s="104"/>
    </row>
    <row r="673" ht="15" spans="1:5">
      <c r="A673" s="115"/>
      <c r="C673" s="82"/>
      <c r="D673" s="82"/>
      <c r="E673" s="104"/>
    </row>
    <row r="674" ht="15" spans="1:5">
      <c r="A674" s="115"/>
      <c r="C674" s="82"/>
      <c r="D674" s="82"/>
      <c r="E674" s="104"/>
    </row>
    <row r="675" ht="15" spans="1:5">
      <c r="A675" s="115"/>
      <c r="C675" s="82"/>
      <c r="D675" s="82"/>
      <c r="E675" s="104"/>
    </row>
    <row r="676" ht="15" spans="1:5">
      <c r="A676" s="115"/>
      <c r="C676" s="82"/>
      <c r="D676" s="82"/>
      <c r="E676" s="104"/>
    </row>
    <row r="677" ht="15" spans="1:5">
      <c r="A677" s="115"/>
      <c r="C677" s="82"/>
      <c r="D677" s="82"/>
      <c r="E677" s="104"/>
    </row>
    <row r="678" ht="15" spans="1:5">
      <c r="A678" s="115"/>
      <c r="C678" s="82"/>
      <c r="D678" s="82"/>
      <c r="E678" s="104"/>
    </row>
    <row r="679" ht="15" spans="1:5">
      <c r="A679" s="115"/>
      <c r="C679" s="82"/>
      <c r="D679" s="82"/>
      <c r="E679" s="104"/>
    </row>
    <row r="680" ht="15" spans="1:5">
      <c r="A680" s="115"/>
      <c r="C680" s="82"/>
      <c r="D680" s="82"/>
      <c r="E680" s="104"/>
    </row>
    <row r="681" ht="15" spans="1:5">
      <c r="A681" s="115"/>
      <c r="C681" s="82"/>
      <c r="D681" s="82"/>
      <c r="E681" s="104"/>
    </row>
    <row r="682" ht="15" spans="1:5">
      <c r="A682" s="115"/>
      <c r="C682" s="82"/>
      <c r="D682" s="82"/>
      <c r="E682" s="104"/>
    </row>
    <row r="683" ht="15" spans="1:5">
      <c r="A683" s="115"/>
      <c r="C683" s="82"/>
      <c r="D683" s="82"/>
      <c r="E683" s="104"/>
    </row>
    <row r="684" ht="15" spans="1:5">
      <c r="A684" s="115"/>
      <c r="C684" s="82"/>
      <c r="D684" s="82"/>
      <c r="E684" s="104"/>
    </row>
    <row r="685" ht="15" spans="1:5">
      <c r="A685" s="115"/>
      <c r="C685" s="82"/>
      <c r="D685" s="82"/>
      <c r="E685" s="104"/>
    </row>
    <row r="686" ht="15" spans="1:5">
      <c r="A686" s="115"/>
      <c r="C686" s="82"/>
      <c r="D686" s="82"/>
      <c r="E686" s="104"/>
    </row>
    <row r="687" ht="15" spans="1:5">
      <c r="A687" s="115"/>
      <c r="C687" s="82"/>
      <c r="D687" s="82"/>
      <c r="E687" s="104"/>
    </row>
    <row r="688" ht="15" spans="1:5">
      <c r="A688" s="115"/>
      <c r="C688" s="82"/>
      <c r="D688" s="82"/>
      <c r="E688" s="104"/>
    </row>
    <row r="689" ht="15" spans="1:5">
      <c r="A689" s="115"/>
      <c r="C689" s="82"/>
      <c r="D689" s="82"/>
      <c r="E689" s="104"/>
    </row>
    <row r="690" ht="15" spans="1:5">
      <c r="A690" s="115"/>
      <c r="C690" s="82"/>
      <c r="D690" s="82"/>
      <c r="E690" s="104"/>
    </row>
    <row r="691" ht="15" spans="1:5">
      <c r="A691" s="115"/>
      <c r="C691" s="82"/>
      <c r="D691" s="82"/>
      <c r="E691" s="104"/>
    </row>
    <row r="692" ht="15" spans="1:5">
      <c r="A692" s="115"/>
      <c r="C692" s="82"/>
      <c r="D692" s="82"/>
      <c r="E692" s="104"/>
    </row>
    <row r="693" ht="15" spans="1:5">
      <c r="A693" s="115"/>
      <c r="C693" s="82"/>
      <c r="D693" s="82"/>
      <c r="E693" s="104"/>
    </row>
    <row r="694" ht="15" spans="1:5">
      <c r="A694" s="115"/>
      <c r="C694" s="82"/>
      <c r="D694" s="82"/>
      <c r="E694" s="104"/>
    </row>
    <row r="695" ht="15" spans="1:5">
      <c r="A695" s="115"/>
      <c r="C695" s="82"/>
      <c r="D695" s="82"/>
      <c r="E695" s="104"/>
    </row>
    <row r="696" ht="15" spans="1:5">
      <c r="A696" s="115"/>
      <c r="C696" s="82"/>
      <c r="D696" s="82"/>
      <c r="E696" s="104"/>
    </row>
    <row r="697" ht="15" spans="1:5">
      <c r="A697" s="115"/>
      <c r="C697" s="82"/>
      <c r="D697" s="82"/>
      <c r="E697" s="104"/>
    </row>
    <row r="698" ht="15" spans="1:5">
      <c r="A698" s="115"/>
      <c r="C698" s="82"/>
      <c r="D698" s="82"/>
      <c r="E698" s="104"/>
    </row>
    <row r="699" ht="15" spans="1:5">
      <c r="A699" s="115"/>
      <c r="C699" s="82"/>
      <c r="D699" s="82"/>
      <c r="E699" s="104"/>
    </row>
    <row r="700" ht="15" spans="1:5">
      <c r="A700" s="115"/>
      <c r="C700" s="82"/>
      <c r="D700" s="82"/>
      <c r="E700" s="104"/>
    </row>
    <row r="701" ht="15" spans="1:5">
      <c r="A701" s="115"/>
      <c r="C701" s="82"/>
      <c r="D701" s="82"/>
      <c r="E701" s="104"/>
    </row>
    <row r="702" ht="15" spans="1:5">
      <c r="A702" s="115"/>
      <c r="C702" s="82"/>
      <c r="D702" s="82"/>
      <c r="E702" s="104"/>
    </row>
    <row r="703" ht="15" spans="1:5">
      <c r="A703" s="115"/>
      <c r="C703" s="82"/>
      <c r="D703" s="82"/>
      <c r="E703" s="104"/>
    </row>
    <row r="704" ht="15" spans="1:5">
      <c r="A704" s="115"/>
      <c r="C704" s="82"/>
      <c r="D704" s="82"/>
      <c r="E704" s="104"/>
    </row>
    <row r="705" ht="15" spans="1:5">
      <c r="A705" s="115"/>
      <c r="C705" s="82"/>
      <c r="D705" s="82"/>
      <c r="E705" s="104"/>
    </row>
    <row r="706" ht="15" spans="1:5">
      <c r="A706" s="115"/>
      <c r="C706" s="82"/>
      <c r="D706" s="82"/>
      <c r="E706" s="104"/>
    </row>
    <row r="707" ht="15" spans="1:5">
      <c r="A707" s="115"/>
      <c r="C707" s="82"/>
      <c r="D707" s="82"/>
      <c r="E707" s="104"/>
    </row>
    <row r="708" ht="15" spans="1:5">
      <c r="A708" s="115"/>
      <c r="C708" s="82"/>
      <c r="D708" s="82"/>
      <c r="E708" s="104"/>
    </row>
    <row r="709" ht="15" spans="1:5">
      <c r="A709" s="115"/>
      <c r="C709" s="82"/>
      <c r="D709" s="82"/>
      <c r="E709" s="104"/>
    </row>
    <row r="710" ht="15" spans="1:5">
      <c r="A710" s="115"/>
      <c r="C710" s="82"/>
      <c r="D710" s="82"/>
      <c r="E710" s="104"/>
    </row>
    <row r="711" ht="15" spans="1:5">
      <c r="A711" s="115"/>
      <c r="C711" s="82"/>
      <c r="D711" s="82"/>
      <c r="E711" s="104"/>
    </row>
    <row r="712" ht="15" spans="1:5">
      <c r="A712" s="115"/>
      <c r="C712" s="82"/>
      <c r="D712" s="82"/>
      <c r="E712" s="104"/>
    </row>
    <row r="713" ht="15" spans="1:5">
      <c r="A713" s="115"/>
      <c r="C713" s="82"/>
      <c r="D713" s="82"/>
      <c r="E713" s="104"/>
    </row>
    <row r="714" ht="15" spans="1:5">
      <c r="A714" s="115"/>
      <c r="C714" s="82"/>
      <c r="D714" s="82"/>
      <c r="E714" s="104"/>
    </row>
    <row r="715" ht="15" spans="1:5">
      <c r="A715" s="115"/>
      <c r="C715" s="82"/>
      <c r="D715" s="82"/>
      <c r="E715" s="104"/>
    </row>
    <row r="716" ht="15" spans="1:5">
      <c r="A716" s="115"/>
      <c r="C716" s="82"/>
      <c r="D716" s="82"/>
      <c r="E716" s="104"/>
    </row>
    <row r="717" ht="15" spans="1:5">
      <c r="A717" s="115"/>
      <c r="C717" s="82"/>
      <c r="D717" s="82"/>
      <c r="E717" s="104"/>
    </row>
    <row r="718" ht="15" spans="1:5">
      <c r="A718" s="115"/>
      <c r="C718" s="82"/>
      <c r="D718" s="82"/>
      <c r="E718" s="104"/>
    </row>
    <row r="719" ht="15" spans="1:5">
      <c r="A719" s="115"/>
      <c r="C719" s="82"/>
      <c r="D719" s="82"/>
      <c r="E719" s="104"/>
    </row>
    <row r="720" ht="15" spans="1:5">
      <c r="A720" s="115"/>
      <c r="C720" s="82"/>
      <c r="D720" s="82"/>
      <c r="E720" s="104"/>
    </row>
    <row r="721" ht="15" spans="1:5">
      <c r="A721" s="115"/>
      <c r="C721" s="82"/>
      <c r="D721" s="82"/>
      <c r="E721" s="104"/>
    </row>
    <row r="722" ht="15" spans="1:5">
      <c r="A722" s="115"/>
      <c r="C722" s="82"/>
      <c r="D722" s="82"/>
      <c r="E722" s="104"/>
    </row>
    <row r="723" ht="15" spans="1:5">
      <c r="A723" s="115"/>
      <c r="C723" s="82"/>
      <c r="D723" s="82"/>
      <c r="E723" s="104"/>
    </row>
    <row r="724" ht="15" spans="1:5">
      <c r="A724" s="115"/>
      <c r="C724" s="82"/>
      <c r="D724" s="82"/>
      <c r="E724" s="104"/>
    </row>
    <row r="725" ht="15" spans="1:5">
      <c r="A725" s="115"/>
      <c r="C725" s="82"/>
      <c r="D725" s="82"/>
      <c r="E725" s="104"/>
    </row>
    <row r="726" ht="15" spans="1:5">
      <c r="A726" s="115"/>
      <c r="C726" s="82"/>
      <c r="D726" s="82"/>
      <c r="E726" s="104"/>
    </row>
    <row r="727" ht="15" spans="1:5">
      <c r="A727" s="115"/>
      <c r="C727" s="82"/>
      <c r="D727" s="82"/>
      <c r="E727" s="104"/>
    </row>
    <row r="728" ht="15" spans="1:5">
      <c r="A728" s="115"/>
      <c r="C728" s="82"/>
      <c r="D728" s="82"/>
      <c r="E728" s="104"/>
    </row>
    <row r="729" ht="15" spans="1:5">
      <c r="A729" s="115"/>
      <c r="C729" s="82"/>
      <c r="D729" s="82"/>
      <c r="E729" s="104"/>
    </row>
    <row r="730" ht="15" spans="1:5">
      <c r="A730" s="115"/>
      <c r="C730" s="82"/>
      <c r="D730" s="82"/>
      <c r="E730" s="104"/>
    </row>
    <row r="731" ht="15" spans="1:5">
      <c r="A731" s="115"/>
      <c r="C731" s="82"/>
      <c r="D731" s="82"/>
      <c r="E731" s="104"/>
    </row>
    <row r="732" ht="15" spans="1:5">
      <c r="A732" s="115"/>
      <c r="C732" s="82"/>
      <c r="D732" s="82"/>
      <c r="E732" s="104"/>
    </row>
    <row r="733" ht="15" spans="1:5">
      <c r="A733" s="115"/>
      <c r="C733" s="82"/>
      <c r="D733" s="82"/>
      <c r="E733" s="104"/>
    </row>
    <row r="734" ht="15" spans="1:5">
      <c r="A734" s="115"/>
      <c r="C734" s="82"/>
      <c r="D734" s="82"/>
      <c r="E734" s="104"/>
    </row>
    <row r="735" ht="15" spans="1:5">
      <c r="A735" s="115"/>
      <c r="C735" s="82"/>
      <c r="D735" s="82"/>
      <c r="E735" s="104"/>
    </row>
    <row r="736" ht="15" spans="1:5">
      <c r="A736" s="115"/>
      <c r="C736" s="82"/>
      <c r="D736" s="82"/>
      <c r="E736" s="104"/>
    </row>
    <row r="737" ht="15" spans="1:5">
      <c r="A737" s="115"/>
      <c r="C737" s="82"/>
      <c r="D737" s="82"/>
      <c r="E737" s="104"/>
    </row>
    <row r="738" ht="15" spans="1:5">
      <c r="A738" s="115"/>
      <c r="C738" s="82"/>
      <c r="D738" s="82"/>
      <c r="E738" s="104"/>
    </row>
    <row r="739" ht="15" spans="1:5">
      <c r="A739" s="115"/>
      <c r="C739" s="82"/>
      <c r="D739" s="82"/>
      <c r="E739" s="104"/>
    </row>
    <row r="740" ht="15" spans="1:5">
      <c r="A740" s="115"/>
      <c r="C740" s="82"/>
      <c r="D740" s="82"/>
      <c r="E740" s="104"/>
    </row>
    <row r="741" ht="15" spans="1:5">
      <c r="A741" s="115"/>
      <c r="C741" s="82"/>
      <c r="D741" s="82"/>
      <c r="E741" s="104"/>
    </row>
    <row r="742" ht="15" spans="1:5">
      <c r="A742" s="115"/>
      <c r="C742" s="82"/>
      <c r="D742" s="82"/>
      <c r="E742" s="104"/>
    </row>
    <row r="743" ht="15" spans="1:5">
      <c r="A743" s="115"/>
      <c r="C743" s="82"/>
      <c r="D743" s="82"/>
      <c r="E743" s="104"/>
    </row>
    <row r="744" ht="15" spans="1:5">
      <c r="A744" s="115"/>
      <c r="C744" s="82"/>
      <c r="D744" s="82"/>
      <c r="E744" s="104"/>
    </row>
    <row r="745" ht="15" spans="1:5">
      <c r="A745" s="115"/>
      <c r="C745" s="82"/>
      <c r="D745" s="82"/>
      <c r="E745" s="104"/>
    </row>
    <row r="746" ht="15" spans="1:5">
      <c r="A746" s="115"/>
      <c r="C746" s="82"/>
      <c r="D746" s="82"/>
      <c r="E746" s="104"/>
    </row>
    <row r="747" ht="15" spans="1:5">
      <c r="A747" s="115"/>
      <c r="C747" s="82"/>
      <c r="D747" s="82"/>
      <c r="E747" s="104"/>
    </row>
    <row r="748" ht="15" spans="1:5">
      <c r="A748" s="115"/>
      <c r="C748" s="82"/>
      <c r="D748" s="82"/>
      <c r="E748" s="104"/>
    </row>
    <row r="749" ht="15" spans="1:5">
      <c r="A749" s="115"/>
      <c r="C749" s="82"/>
      <c r="D749" s="82"/>
      <c r="E749" s="104"/>
    </row>
    <row r="750" ht="15" spans="1:5">
      <c r="A750" s="115"/>
      <c r="C750" s="82"/>
      <c r="D750" s="82"/>
      <c r="E750" s="104"/>
    </row>
    <row r="751" ht="15" spans="1:5">
      <c r="A751" s="115"/>
      <c r="C751" s="82"/>
      <c r="D751" s="82"/>
      <c r="E751" s="104"/>
    </row>
    <row r="752" ht="15" spans="1:5">
      <c r="A752" s="115"/>
      <c r="C752" s="82"/>
      <c r="D752" s="82"/>
      <c r="E752" s="104"/>
    </row>
    <row r="753" ht="15" spans="1:5">
      <c r="A753" s="115"/>
      <c r="C753" s="82"/>
      <c r="D753" s="82"/>
      <c r="E753" s="104"/>
    </row>
    <row r="754" ht="15" spans="1:5">
      <c r="A754" s="115"/>
      <c r="C754" s="82"/>
      <c r="D754" s="82"/>
      <c r="E754" s="104"/>
    </row>
    <row r="755" ht="15" spans="1:5">
      <c r="A755" s="115"/>
      <c r="C755" s="82"/>
      <c r="D755" s="82"/>
      <c r="E755" s="104"/>
    </row>
    <row r="756" ht="15" spans="1:5">
      <c r="A756" s="115"/>
      <c r="C756" s="82"/>
      <c r="D756" s="82"/>
      <c r="E756" s="104"/>
    </row>
    <row r="757" ht="15" spans="1:5">
      <c r="A757" s="115"/>
      <c r="C757" s="82"/>
      <c r="D757" s="82"/>
      <c r="E757" s="104"/>
    </row>
    <row r="758" ht="15" spans="1:5">
      <c r="A758" s="115"/>
      <c r="C758" s="82"/>
      <c r="D758" s="82"/>
      <c r="E758" s="104"/>
    </row>
    <row r="759" ht="15" spans="1:5">
      <c r="A759" s="115"/>
      <c r="C759" s="82"/>
      <c r="D759" s="82"/>
      <c r="E759" s="104"/>
    </row>
    <row r="760" ht="15" spans="1:5">
      <c r="A760" s="115"/>
      <c r="C760" s="82"/>
      <c r="D760" s="82"/>
      <c r="E760" s="104"/>
    </row>
    <row r="761" ht="15" spans="1:5">
      <c r="A761" s="115"/>
      <c r="C761" s="82"/>
      <c r="D761" s="82"/>
      <c r="E761" s="104"/>
    </row>
    <row r="762" ht="15" spans="1:5">
      <c r="A762" s="115"/>
      <c r="C762" s="82"/>
      <c r="D762" s="82"/>
      <c r="E762" s="104"/>
    </row>
    <row r="763" ht="15" spans="1:5">
      <c r="A763" s="115"/>
      <c r="C763" s="82"/>
      <c r="D763" s="82"/>
      <c r="E763" s="104"/>
    </row>
    <row r="764" ht="15" spans="1:5">
      <c r="A764" s="115"/>
      <c r="C764" s="82"/>
      <c r="D764" s="82"/>
      <c r="E764" s="104"/>
    </row>
    <row r="765" ht="15" spans="1:5">
      <c r="A765" s="115"/>
      <c r="C765" s="82"/>
      <c r="D765" s="82"/>
      <c r="E765" s="104"/>
    </row>
    <row r="766" ht="15" spans="1:5">
      <c r="A766" s="115"/>
      <c r="C766" s="82"/>
      <c r="D766" s="82"/>
      <c r="E766" s="104"/>
    </row>
    <row r="767" ht="15" spans="1:5">
      <c r="A767" s="115"/>
      <c r="C767" s="82"/>
      <c r="D767" s="82"/>
      <c r="E767" s="104"/>
    </row>
    <row r="768" ht="15" spans="1:5">
      <c r="A768" s="115"/>
      <c r="C768" s="82"/>
      <c r="D768" s="82"/>
      <c r="E768" s="104"/>
    </row>
    <row r="769" ht="15" spans="1:5">
      <c r="A769" s="115"/>
      <c r="C769" s="82"/>
      <c r="D769" s="82"/>
      <c r="E769" s="104"/>
    </row>
    <row r="770" ht="15" spans="1:5">
      <c r="A770" s="115"/>
      <c r="C770" s="82"/>
      <c r="D770" s="82"/>
      <c r="E770" s="104"/>
    </row>
    <row r="771" ht="15" spans="1:5">
      <c r="A771" s="115"/>
      <c r="C771" s="82"/>
      <c r="D771" s="82"/>
      <c r="E771" s="104"/>
    </row>
    <row r="772" ht="15" spans="1:5">
      <c r="A772" s="115"/>
      <c r="C772" s="82"/>
      <c r="D772" s="82"/>
      <c r="E772" s="104"/>
    </row>
    <row r="773" ht="15" spans="1:5">
      <c r="A773" s="115"/>
      <c r="C773" s="82"/>
      <c r="D773" s="82"/>
      <c r="E773" s="104"/>
    </row>
    <row r="774" ht="15" spans="1:5">
      <c r="A774" s="115"/>
      <c r="C774" s="82"/>
      <c r="D774" s="82"/>
      <c r="E774" s="104"/>
    </row>
    <row r="775" ht="15" spans="1:5">
      <c r="A775" s="115"/>
      <c r="C775" s="82"/>
      <c r="D775" s="82"/>
      <c r="E775" s="104"/>
    </row>
    <row r="776" ht="15" spans="1:5">
      <c r="A776" s="115"/>
      <c r="C776" s="82"/>
      <c r="D776" s="82"/>
      <c r="E776" s="104"/>
    </row>
    <row r="777" ht="15" spans="1:5">
      <c r="A777" s="115"/>
      <c r="C777" s="82"/>
      <c r="D777" s="82"/>
      <c r="E777" s="104"/>
    </row>
    <row r="778" ht="15" spans="1:5">
      <c r="A778" s="115"/>
      <c r="C778" s="82"/>
      <c r="D778" s="82"/>
      <c r="E778" s="104"/>
    </row>
    <row r="779" ht="15" spans="1:5">
      <c r="A779" s="115"/>
      <c r="C779" s="82"/>
      <c r="D779" s="82"/>
      <c r="E779" s="104"/>
    </row>
    <row r="780" ht="15" spans="1:5">
      <c r="A780" s="115"/>
      <c r="C780" s="82"/>
      <c r="D780" s="82"/>
      <c r="E780" s="104"/>
    </row>
    <row r="781" ht="15" spans="1:5">
      <c r="A781" s="115"/>
      <c r="C781" s="82"/>
      <c r="D781" s="82"/>
      <c r="E781" s="104"/>
    </row>
    <row r="782" ht="15" spans="1:5">
      <c r="A782" s="115"/>
      <c r="C782" s="82"/>
      <c r="D782" s="82"/>
      <c r="E782" s="104"/>
    </row>
    <row r="783" ht="15" spans="1:5">
      <c r="A783" s="115"/>
      <c r="C783" s="82"/>
      <c r="D783" s="82"/>
      <c r="E783" s="104"/>
    </row>
    <row r="784" ht="15" spans="1:5">
      <c r="A784" s="115"/>
      <c r="C784" s="82"/>
      <c r="D784" s="82"/>
      <c r="E784" s="104"/>
    </row>
    <row r="785" ht="15" spans="1:5">
      <c r="A785" s="115"/>
      <c r="C785" s="82"/>
      <c r="D785" s="82"/>
      <c r="E785" s="104"/>
    </row>
    <row r="786" ht="15" spans="1:5">
      <c r="A786" s="115"/>
      <c r="C786" s="82"/>
      <c r="D786" s="82"/>
      <c r="E786" s="104"/>
    </row>
    <row r="787" ht="15" spans="1:5">
      <c r="A787" s="115"/>
      <c r="C787" s="82"/>
      <c r="D787" s="82"/>
      <c r="E787" s="104"/>
    </row>
    <row r="788" ht="15" spans="1:5">
      <c r="A788" s="115"/>
      <c r="C788" s="82"/>
      <c r="D788" s="82"/>
      <c r="E788" s="104"/>
    </row>
    <row r="789" ht="15" spans="1:5">
      <c r="A789" s="115"/>
      <c r="C789" s="82"/>
      <c r="D789" s="82"/>
      <c r="E789" s="104"/>
    </row>
    <row r="790" ht="15" spans="1:5">
      <c r="A790" s="115"/>
      <c r="C790" s="82"/>
      <c r="D790" s="82"/>
      <c r="E790" s="104"/>
    </row>
    <row r="791" ht="15" spans="1:5">
      <c r="A791" s="115"/>
      <c r="C791" s="82"/>
      <c r="D791" s="82"/>
      <c r="E791" s="104"/>
    </row>
    <row r="792" ht="15" spans="1:5">
      <c r="A792" s="115"/>
      <c r="C792" s="82"/>
      <c r="D792" s="82"/>
      <c r="E792" s="104"/>
    </row>
    <row r="793" ht="15" spans="1:5">
      <c r="A793" s="115"/>
      <c r="C793" s="82"/>
      <c r="D793" s="82"/>
      <c r="E793" s="104"/>
    </row>
    <row r="794" ht="15" spans="1:5">
      <c r="A794" s="115"/>
      <c r="C794" s="82"/>
      <c r="D794" s="82"/>
      <c r="E794" s="104"/>
    </row>
    <row r="795" ht="15" spans="1:5">
      <c r="A795" s="115"/>
      <c r="C795" s="82"/>
      <c r="D795" s="82"/>
      <c r="E795" s="104"/>
    </row>
    <row r="796" ht="15" spans="1:5">
      <c r="A796" s="115"/>
      <c r="C796" s="82"/>
      <c r="D796" s="82"/>
      <c r="E796" s="104"/>
    </row>
    <row r="797" ht="15" spans="1:5">
      <c r="A797" s="115"/>
      <c r="C797" s="82"/>
      <c r="D797" s="82"/>
      <c r="E797" s="104"/>
    </row>
    <row r="798" ht="15" spans="1:5">
      <c r="A798" s="115"/>
      <c r="C798" s="82"/>
      <c r="D798" s="82"/>
      <c r="E798" s="104"/>
    </row>
    <row r="799" ht="15" spans="1:5">
      <c r="A799" s="115"/>
      <c r="C799" s="82"/>
      <c r="D799" s="82"/>
      <c r="E799" s="104"/>
    </row>
    <row r="800" ht="15" spans="1:5">
      <c r="A800" s="115"/>
      <c r="C800" s="82"/>
      <c r="D800" s="82"/>
      <c r="E800" s="104"/>
    </row>
    <row r="801" ht="15" spans="1:5">
      <c r="A801" s="115"/>
      <c r="C801" s="82"/>
      <c r="D801" s="82"/>
      <c r="E801" s="104"/>
    </row>
    <row r="802" ht="15" spans="1:5">
      <c r="A802" s="115"/>
      <c r="C802" s="82"/>
      <c r="D802" s="82"/>
      <c r="E802" s="104"/>
    </row>
    <row r="803" ht="15" spans="1:5">
      <c r="A803" s="115"/>
      <c r="C803" s="82"/>
      <c r="D803" s="82"/>
      <c r="E803" s="104"/>
    </row>
    <row r="804" ht="15" spans="1:5">
      <c r="A804" s="115"/>
      <c r="C804" s="82"/>
      <c r="D804" s="82"/>
      <c r="E804" s="104"/>
    </row>
    <row r="805" ht="15" spans="1:5">
      <c r="A805" s="115"/>
      <c r="C805" s="82"/>
      <c r="D805" s="82"/>
      <c r="E805" s="104"/>
    </row>
    <row r="806" ht="15" spans="1:5">
      <c r="A806" s="115"/>
      <c r="C806" s="82"/>
      <c r="D806" s="82"/>
      <c r="E806" s="104"/>
    </row>
    <row r="807" ht="15" spans="1:5">
      <c r="A807" s="115"/>
      <c r="C807" s="82"/>
      <c r="D807" s="82"/>
      <c r="E807" s="104"/>
    </row>
    <row r="808" ht="15" spans="1:5">
      <c r="A808" s="115"/>
      <c r="C808" s="82"/>
      <c r="D808" s="82"/>
      <c r="E808" s="104"/>
    </row>
    <row r="809" ht="15" spans="1:5">
      <c r="A809" s="115"/>
      <c r="C809" s="82"/>
      <c r="D809" s="82"/>
      <c r="E809" s="104"/>
    </row>
    <row r="810" ht="15" spans="1:5">
      <c r="A810" s="115"/>
      <c r="C810" s="82"/>
      <c r="D810" s="82"/>
      <c r="E810" s="104"/>
    </row>
    <row r="811" ht="15" spans="1:5">
      <c r="A811" s="115"/>
      <c r="C811" s="82"/>
      <c r="D811" s="82"/>
      <c r="E811" s="104"/>
    </row>
    <row r="812" ht="15" spans="1:5">
      <c r="A812" s="115"/>
      <c r="C812" s="82"/>
      <c r="D812" s="82"/>
      <c r="E812" s="104"/>
    </row>
    <row r="813" ht="15" spans="1:5">
      <c r="A813" s="115"/>
      <c r="C813" s="82"/>
      <c r="D813" s="82"/>
      <c r="E813" s="104"/>
    </row>
    <row r="814" ht="15" spans="1:5">
      <c r="A814" s="115"/>
      <c r="C814" s="82"/>
      <c r="D814" s="82"/>
      <c r="E814" s="104"/>
    </row>
    <row r="815" ht="15" spans="1:5">
      <c r="A815" s="115"/>
      <c r="C815" s="82"/>
      <c r="D815" s="82"/>
      <c r="E815" s="104"/>
    </row>
    <row r="816" ht="15" spans="1:5">
      <c r="A816" s="115"/>
      <c r="C816" s="82"/>
      <c r="D816" s="82"/>
      <c r="E816" s="104"/>
    </row>
    <row r="817" ht="15" spans="1:5">
      <c r="A817" s="115"/>
      <c r="C817" s="82"/>
      <c r="D817" s="82"/>
      <c r="E817" s="104"/>
    </row>
    <row r="818" ht="15" spans="1:5">
      <c r="A818" s="115"/>
      <c r="C818" s="82"/>
      <c r="D818" s="82"/>
      <c r="E818" s="104"/>
    </row>
    <row r="819" ht="15" spans="1:5">
      <c r="A819" s="115"/>
      <c r="C819" s="82"/>
      <c r="D819" s="82"/>
      <c r="E819" s="104"/>
    </row>
    <row r="820" ht="15" spans="1:5">
      <c r="A820" s="115"/>
      <c r="C820" s="82"/>
      <c r="D820" s="82"/>
      <c r="E820" s="104"/>
    </row>
    <row r="821" ht="15" spans="1:5">
      <c r="A821" s="115"/>
      <c r="C821" s="82"/>
      <c r="D821" s="82"/>
      <c r="E821" s="104"/>
    </row>
    <row r="822" ht="15" spans="1:5">
      <c r="A822" s="115"/>
      <c r="C822" s="82"/>
      <c r="D822" s="82"/>
      <c r="E822" s="104"/>
    </row>
    <row r="823" ht="15" spans="1:5">
      <c r="A823" s="115"/>
      <c r="C823" s="82"/>
      <c r="D823" s="82"/>
      <c r="E823" s="104"/>
    </row>
    <row r="824" ht="15" spans="1:5">
      <c r="A824" s="115"/>
      <c r="C824" s="82"/>
      <c r="D824" s="82"/>
      <c r="E824" s="104"/>
    </row>
    <row r="825" ht="15" spans="1:5">
      <c r="A825" s="115"/>
      <c r="C825" s="82"/>
      <c r="D825" s="82"/>
      <c r="E825" s="104"/>
    </row>
    <row r="826" ht="15" spans="1:5">
      <c r="A826" s="115"/>
      <c r="C826" s="82"/>
      <c r="D826" s="82"/>
      <c r="E826" s="104"/>
    </row>
    <row r="827" ht="15" spans="1:5">
      <c r="A827" s="115"/>
      <c r="C827" s="82"/>
      <c r="D827" s="82"/>
      <c r="E827" s="104"/>
    </row>
    <row r="828" ht="15" spans="1:5">
      <c r="A828" s="115"/>
      <c r="C828" s="82"/>
      <c r="D828" s="82"/>
      <c r="E828" s="104"/>
    </row>
    <row r="829" ht="15" spans="1:5">
      <c r="A829" s="115"/>
      <c r="C829" s="82"/>
      <c r="D829" s="82"/>
      <c r="E829" s="104"/>
    </row>
    <row r="830" ht="15" spans="1:5">
      <c r="A830" s="115"/>
      <c r="C830" s="82"/>
      <c r="D830" s="82"/>
      <c r="E830" s="104"/>
    </row>
    <row r="831" ht="15" spans="1:5">
      <c r="A831" s="115"/>
      <c r="C831" s="82"/>
      <c r="D831" s="82"/>
      <c r="E831" s="104"/>
    </row>
    <row r="832" ht="15" spans="1:5">
      <c r="A832" s="115"/>
      <c r="C832" s="82"/>
      <c r="D832" s="82"/>
      <c r="E832" s="104"/>
    </row>
    <row r="833" ht="15" spans="1:5">
      <c r="A833" s="115"/>
      <c r="C833" s="82"/>
      <c r="D833" s="82"/>
      <c r="E833" s="104"/>
    </row>
    <row r="834" ht="15" spans="1:5">
      <c r="A834" s="115"/>
      <c r="C834" s="82"/>
      <c r="D834" s="82"/>
      <c r="E834" s="104"/>
    </row>
    <row r="835" ht="15" spans="1:5">
      <c r="A835" s="115"/>
      <c r="C835" s="82"/>
      <c r="D835" s="82"/>
      <c r="E835" s="104"/>
    </row>
    <row r="836" ht="15" spans="1:5">
      <c r="A836" s="115"/>
      <c r="C836" s="82"/>
      <c r="D836" s="82"/>
      <c r="E836" s="104"/>
    </row>
    <row r="837" ht="15" spans="1:5">
      <c r="A837" s="115"/>
      <c r="C837" s="82"/>
      <c r="D837" s="82"/>
      <c r="E837" s="104"/>
    </row>
    <row r="838" ht="15" spans="1:5">
      <c r="A838" s="115"/>
      <c r="C838" s="82"/>
      <c r="D838" s="82"/>
      <c r="E838" s="104"/>
    </row>
    <row r="839" ht="15" spans="1:5">
      <c r="A839" s="115"/>
      <c r="C839" s="82"/>
      <c r="D839" s="82"/>
      <c r="E839" s="104"/>
    </row>
    <row r="840" ht="15" spans="1:5">
      <c r="A840" s="115"/>
      <c r="C840" s="82"/>
      <c r="D840" s="82"/>
      <c r="E840" s="104"/>
    </row>
    <row r="841" ht="15" spans="1:5">
      <c r="A841" s="115"/>
      <c r="C841" s="82"/>
      <c r="D841" s="82"/>
      <c r="E841" s="104"/>
    </row>
    <row r="842" ht="15" spans="1:5">
      <c r="A842" s="115"/>
      <c r="C842" s="82"/>
      <c r="D842" s="82"/>
      <c r="E842" s="104"/>
    </row>
    <row r="843" ht="15" spans="1:5">
      <c r="A843" s="115"/>
      <c r="C843" s="82"/>
      <c r="D843" s="82"/>
      <c r="E843" s="104"/>
    </row>
    <row r="844" ht="15" spans="1:5">
      <c r="A844" s="115"/>
      <c r="C844" s="82"/>
      <c r="D844" s="82"/>
      <c r="E844" s="104"/>
    </row>
    <row r="845" ht="15" spans="1:5">
      <c r="A845" s="115"/>
      <c r="C845" s="82"/>
      <c r="D845" s="82"/>
      <c r="E845" s="104"/>
    </row>
    <row r="846" ht="15" spans="1:5">
      <c r="A846" s="115"/>
      <c r="C846" s="82"/>
      <c r="D846" s="82"/>
      <c r="E846" s="104"/>
    </row>
    <row r="847" ht="15" spans="1:5">
      <c r="A847" s="115"/>
      <c r="C847" s="82"/>
      <c r="D847" s="82"/>
      <c r="E847" s="104"/>
    </row>
    <row r="848" ht="15" spans="1:5">
      <c r="A848" s="115"/>
      <c r="C848" s="82"/>
      <c r="D848" s="82"/>
      <c r="E848" s="104"/>
    </row>
    <row r="849" ht="15" spans="1:5">
      <c r="A849" s="115"/>
      <c r="C849" s="82"/>
      <c r="D849" s="82"/>
      <c r="E849" s="104"/>
    </row>
    <row r="850" ht="15" spans="1:5">
      <c r="A850" s="115"/>
      <c r="C850" s="82"/>
      <c r="D850" s="82"/>
      <c r="E850" s="104"/>
    </row>
    <row r="851" ht="15" spans="1:5">
      <c r="A851" s="115"/>
      <c r="C851" s="82"/>
      <c r="D851" s="82"/>
      <c r="E851" s="104"/>
    </row>
    <row r="852" ht="15" spans="1:5">
      <c r="A852" s="115"/>
      <c r="C852" s="82"/>
      <c r="D852" s="82"/>
      <c r="E852" s="104"/>
    </row>
    <row r="853" ht="15" spans="1:5">
      <c r="A853" s="115"/>
      <c r="C853" s="82"/>
      <c r="D853" s="82"/>
      <c r="E853" s="104"/>
    </row>
    <row r="854" ht="15" spans="1:5">
      <c r="A854" s="115"/>
      <c r="C854" s="82"/>
      <c r="D854" s="82"/>
      <c r="E854" s="104"/>
    </row>
    <row r="855" ht="15" spans="1:5">
      <c r="A855" s="115"/>
      <c r="C855" s="82"/>
      <c r="D855" s="82"/>
      <c r="E855" s="104"/>
    </row>
    <row r="856" ht="15" spans="1:5">
      <c r="A856" s="115"/>
      <c r="C856" s="82"/>
      <c r="D856" s="82"/>
      <c r="E856" s="104"/>
    </row>
    <row r="857" ht="15" spans="1:5">
      <c r="A857" s="115"/>
      <c r="C857" s="82"/>
      <c r="D857" s="82"/>
      <c r="E857" s="104"/>
    </row>
    <row r="858" ht="15" spans="1:5">
      <c r="A858" s="115"/>
      <c r="C858" s="82"/>
      <c r="D858" s="82"/>
      <c r="E858" s="104"/>
    </row>
    <row r="859" ht="15" spans="1:5">
      <c r="A859" s="115"/>
      <c r="C859" s="82"/>
      <c r="D859" s="82"/>
      <c r="E859" s="104"/>
    </row>
    <row r="860" ht="15" spans="1:5">
      <c r="A860" s="115"/>
      <c r="C860" s="82"/>
      <c r="D860" s="82"/>
      <c r="E860" s="104"/>
    </row>
    <row r="861" ht="15" spans="1:5">
      <c r="A861" s="115"/>
      <c r="C861" s="82"/>
      <c r="D861" s="82"/>
      <c r="E861" s="104"/>
    </row>
    <row r="862" ht="15" spans="1:5">
      <c r="A862" s="115"/>
      <c r="C862" s="82"/>
      <c r="D862" s="82"/>
      <c r="E862" s="104"/>
    </row>
    <row r="863" ht="15" spans="1:5">
      <c r="A863" s="115"/>
      <c r="C863" s="82"/>
      <c r="D863" s="82"/>
      <c r="E863" s="104"/>
    </row>
    <row r="864" ht="15" spans="1:5">
      <c r="A864" s="115"/>
      <c r="C864" s="82"/>
      <c r="D864" s="82"/>
      <c r="E864" s="104"/>
    </row>
    <row r="865" ht="15" spans="1:5">
      <c r="A865" s="115"/>
      <c r="C865" s="82"/>
      <c r="D865" s="82"/>
      <c r="E865" s="104"/>
    </row>
    <row r="866" ht="15" spans="1:5">
      <c r="A866" s="115"/>
      <c r="C866" s="82"/>
      <c r="D866" s="82"/>
      <c r="E866" s="104"/>
    </row>
    <row r="867" ht="15" spans="1:5">
      <c r="A867" s="115"/>
      <c r="C867" s="82"/>
      <c r="D867" s="82"/>
      <c r="E867" s="104"/>
    </row>
    <row r="868" ht="15" spans="1:5">
      <c r="A868" s="115"/>
      <c r="C868" s="82"/>
      <c r="D868" s="82"/>
      <c r="E868" s="104"/>
    </row>
    <row r="869" ht="15" spans="1:5">
      <c r="A869" s="115"/>
      <c r="C869" s="82"/>
      <c r="D869" s="82"/>
      <c r="E869" s="104"/>
    </row>
    <row r="870" ht="15" spans="1:5">
      <c r="A870" s="115"/>
      <c r="C870" s="82"/>
      <c r="D870" s="82"/>
      <c r="E870" s="104"/>
    </row>
    <row r="871" ht="15" spans="1:5">
      <c r="A871" s="115"/>
      <c r="C871" s="82"/>
      <c r="D871" s="82"/>
      <c r="E871" s="104"/>
    </row>
    <row r="872" ht="15" spans="1:5">
      <c r="A872" s="115"/>
      <c r="C872" s="82"/>
      <c r="D872" s="82"/>
      <c r="E872" s="104"/>
    </row>
    <row r="873" ht="15" spans="1:5">
      <c r="A873" s="115"/>
      <c r="C873" s="82"/>
      <c r="D873" s="82"/>
      <c r="E873" s="104"/>
    </row>
    <row r="874" ht="15" spans="1:5">
      <c r="A874" s="115"/>
      <c r="C874" s="82"/>
      <c r="D874" s="82"/>
      <c r="E874" s="104"/>
    </row>
    <row r="875" ht="15" spans="1:5">
      <c r="A875" s="115"/>
      <c r="C875" s="82"/>
      <c r="D875" s="82"/>
      <c r="E875" s="104"/>
    </row>
    <row r="876" ht="15" spans="1:5">
      <c r="A876" s="115"/>
      <c r="C876" s="82"/>
      <c r="D876" s="82"/>
      <c r="E876" s="104"/>
    </row>
    <row r="877" ht="15" spans="1:5">
      <c r="A877" s="115"/>
      <c r="C877" s="82"/>
      <c r="D877" s="82"/>
      <c r="E877" s="104"/>
    </row>
    <row r="878" ht="15" spans="1:5">
      <c r="A878" s="115"/>
      <c r="C878" s="82"/>
      <c r="D878" s="82"/>
      <c r="E878" s="104"/>
    </row>
    <row r="879" ht="15" spans="1:5">
      <c r="A879" s="115"/>
      <c r="C879" s="82"/>
      <c r="D879" s="82"/>
      <c r="E879" s="104"/>
    </row>
    <row r="880" ht="15" spans="1:5">
      <c r="A880" s="115"/>
      <c r="C880" s="82"/>
      <c r="D880" s="82"/>
      <c r="E880" s="104"/>
    </row>
    <row r="881" ht="15" spans="1:5">
      <c r="A881" s="115"/>
      <c r="C881" s="82"/>
      <c r="D881" s="82"/>
      <c r="E881" s="104"/>
    </row>
    <row r="882" ht="15" spans="1:5">
      <c r="A882" s="115"/>
      <c r="C882" s="82"/>
      <c r="D882" s="82"/>
      <c r="E882" s="104"/>
    </row>
    <row r="883" ht="15" spans="1:5">
      <c r="A883" s="115"/>
      <c r="C883" s="82"/>
      <c r="D883" s="82"/>
      <c r="E883" s="104"/>
    </row>
    <row r="884" ht="15" spans="1:5">
      <c r="A884" s="115"/>
      <c r="C884" s="82"/>
      <c r="D884" s="82"/>
      <c r="E884" s="104"/>
    </row>
    <row r="885" ht="15" spans="1:5">
      <c r="A885" s="115"/>
      <c r="C885" s="82"/>
      <c r="D885" s="82"/>
      <c r="E885" s="104"/>
    </row>
    <row r="886" ht="15" spans="1:5">
      <c r="A886" s="115"/>
      <c r="C886" s="82"/>
      <c r="D886" s="82"/>
      <c r="E886" s="104"/>
    </row>
    <row r="887" ht="15" spans="1:5">
      <c r="A887" s="115"/>
      <c r="C887" s="82"/>
      <c r="D887" s="82"/>
      <c r="E887" s="104"/>
    </row>
    <row r="888" ht="15" spans="1:5">
      <c r="A888" s="115"/>
      <c r="C888" s="82"/>
      <c r="D888" s="82"/>
      <c r="E888" s="104"/>
    </row>
    <row r="889" ht="15" spans="1:5">
      <c r="A889" s="115"/>
      <c r="C889" s="82"/>
      <c r="D889" s="82"/>
      <c r="E889" s="104"/>
    </row>
    <row r="890" ht="15" spans="1:5">
      <c r="A890" s="115"/>
      <c r="C890" s="82"/>
      <c r="D890" s="82"/>
      <c r="E890" s="104"/>
    </row>
    <row r="891" ht="15" spans="1:5">
      <c r="A891" s="115"/>
      <c r="C891" s="82"/>
      <c r="D891" s="82"/>
      <c r="E891" s="104"/>
    </row>
    <row r="892" ht="15" spans="1:5">
      <c r="A892" s="115"/>
      <c r="C892" s="82"/>
      <c r="D892" s="82"/>
      <c r="E892" s="104"/>
    </row>
    <row r="893" ht="15" spans="1:5">
      <c r="A893" s="115"/>
      <c r="C893" s="82"/>
      <c r="D893" s="82"/>
      <c r="E893" s="104"/>
    </row>
    <row r="894" ht="15" spans="1:5">
      <c r="A894" s="115"/>
      <c r="C894" s="82"/>
      <c r="D894" s="82"/>
      <c r="E894" s="104"/>
    </row>
    <row r="895" ht="15" spans="1:5">
      <c r="A895" s="115"/>
      <c r="C895" s="82"/>
      <c r="D895" s="82"/>
      <c r="E895" s="104"/>
    </row>
    <row r="896" ht="15" spans="1:5">
      <c r="A896" s="115"/>
      <c r="C896" s="82"/>
      <c r="D896" s="82"/>
      <c r="E896" s="104"/>
    </row>
    <row r="897" ht="15" spans="1:5">
      <c r="A897" s="115"/>
      <c r="C897" s="82"/>
      <c r="D897" s="82"/>
      <c r="E897" s="104"/>
    </row>
    <row r="898" ht="15" spans="1:5">
      <c r="A898" s="115"/>
      <c r="C898" s="82"/>
      <c r="D898" s="82"/>
      <c r="E898" s="104"/>
    </row>
    <row r="899" ht="15" spans="1:5">
      <c r="A899" s="115"/>
      <c r="C899" s="82"/>
      <c r="D899" s="82"/>
      <c r="E899" s="104"/>
    </row>
    <row r="900" ht="15" spans="1:5">
      <c r="A900" s="115"/>
      <c r="C900" s="82"/>
      <c r="D900" s="82"/>
      <c r="E900" s="104"/>
    </row>
    <row r="901" ht="15" spans="1:5">
      <c r="A901" s="115"/>
      <c r="C901" s="82"/>
      <c r="D901" s="82"/>
      <c r="E901" s="104"/>
    </row>
    <row r="902" ht="15" spans="1:5">
      <c r="A902" s="115"/>
      <c r="C902" s="82"/>
      <c r="D902" s="82"/>
      <c r="E902" s="104"/>
    </row>
    <row r="903" ht="15" spans="1:5">
      <c r="A903" s="115"/>
      <c r="C903" s="82"/>
      <c r="D903" s="82"/>
      <c r="E903" s="104"/>
    </row>
    <row r="904" ht="15" spans="1:5">
      <c r="A904" s="115"/>
      <c r="C904" s="82"/>
      <c r="D904" s="82"/>
      <c r="E904" s="104"/>
    </row>
    <row r="905" ht="15" spans="1:5">
      <c r="A905" s="115"/>
      <c r="C905" s="82"/>
      <c r="D905" s="82"/>
      <c r="E905" s="104"/>
    </row>
    <row r="906" ht="15" spans="1:5">
      <c r="A906" s="115"/>
      <c r="C906" s="82"/>
      <c r="D906" s="82"/>
      <c r="E906" s="104"/>
    </row>
    <row r="907" ht="15" spans="1:5">
      <c r="A907" s="115"/>
      <c r="C907" s="82"/>
      <c r="D907" s="82"/>
      <c r="E907" s="104"/>
    </row>
    <row r="908" ht="15" spans="1:5">
      <c r="A908" s="115"/>
      <c r="C908" s="82"/>
      <c r="D908" s="82"/>
      <c r="E908" s="104"/>
    </row>
    <row r="909" ht="15" spans="1:5">
      <c r="A909" s="115"/>
      <c r="C909" s="82"/>
      <c r="D909" s="82"/>
      <c r="E909" s="104"/>
    </row>
    <row r="910" ht="15" spans="1:5">
      <c r="A910" s="115"/>
      <c r="C910" s="82"/>
      <c r="D910" s="82"/>
      <c r="E910" s="104"/>
    </row>
    <row r="911" ht="15" spans="1:5">
      <c r="A911" s="115"/>
      <c r="C911" s="82"/>
      <c r="D911" s="82"/>
      <c r="E911" s="104"/>
    </row>
    <row r="912" ht="15" spans="1:5">
      <c r="A912" s="115"/>
      <c r="C912" s="82"/>
      <c r="D912" s="82"/>
      <c r="E912" s="104"/>
    </row>
    <row r="913" ht="15" spans="1:5">
      <c r="A913" s="115"/>
      <c r="C913" s="82"/>
      <c r="D913" s="82"/>
      <c r="E913" s="104"/>
    </row>
    <row r="914" ht="15" spans="1:5">
      <c r="A914" s="115"/>
      <c r="C914" s="82"/>
      <c r="D914" s="82"/>
      <c r="E914" s="104"/>
    </row>
    <row r="915" ht="15" spans="1:5">
      <c r="A915" s="115"/>
      <c r="C915" s="82"/>
      <c r="D915" s="82"/>
      <c r="E915" s="104"/>
    </row>
    <row r="916" ht="15" spans="1:5">
      <c r="A916" s="115"/>
      <c r="C916" s="82"/>
      <c r="D916" s="82"/>
      <c r="E916" s="104"/>
    </row>
    <row r="917" ht="15" spans="1:5">
      <c r="A917" s="115"/>
      <c r="C917" s="82"/>
      <c r="D917" s="82"/>
      <c r="E917" s="104"/>
    </row>
    <row r="918" ht="15" spans="1:5">
      <c r="A918" s="115"/>
      <c r="C918" s="82"/>
      <c r="D918" s="82"/>
      <c r="E918" s="104"/>
    </row>
    <row r="919" ht="15" spans="1:5">
      <c r="A919" s="115"/>
      <c r="C919" s="82"/>
      <c r="D919" s="82"/>
      <c r="E919" s="104"/>
    </row>
    <row r="920" ht="15" spans="1:5">
      <c r="A920" s="115"/>
      <c r="C920" s="82"/>
      <c r="D920" s="82"/>
      <c r="E920" s="104"/>
    </row>
    <row r="921" ht="15" spans="1:5">
      <c r="A921" s="115"/>
      <c r="C921" s="82"/>
      <c r="D921" s="82"/>
      <c r="E921" s="104"/>
    </row>
    <row r="922" ht="15" spans="1:5">
      <c r="A922" s="115"/>
      <c r="C922" s="82"/>
      <c r="D922" s="82"/>
      <c r="E922" s="104"/>
    </row>
    <row r="923" ht="15" spans="1:5">
      <c r="A923" s="115"/>
      <c r="C923" s="82"/>
      <c r="D923" s="82"/>
      <c r="E923" s="104"/>
    </row>
    <row r="924" ht="15" spans="1:5">
      <c r="A924" s="115"/>
      <c r="C924" s="82"/>
      <c r="D924" s="82"/>
      <c r="E924" s="104"/>
    </row>
    <row r="925" ht="15" spans="1:5">
      <c r="A925" s="115"/>
      <c r="C925" s="82"/>
      <c r="D925" s="82"/>
      <c r="E925" s="104"/>
    </row>
    <row r="926" ht="15" spans="1:5">
      <c r="A926" s="115"/>
      <c r="C926" s="82"/>
      <c r="D926" s="82"/>
      <c r="E926" s="104"/>
    </row>
    <row r="927" ht="15" spans="1:5">
      <c r="A927" s="115"/>
      <c r="C927" s="82"/>
      <c r="D927" s="82"/>
      <c r="E927" s="104"/>
    </row>
    <row r="928" ht="15" spans="1:5">
      <c r="A928" s="115"/>
      <c r="C928" s="82"/>
      <c r="D928" s="82"/>
      <c r="E928" s="104"/>
    </row>
    <row r="929" ht="15" spans="1:5">
      <c r="A929" s="115"/>
      <c r="C929" s="82"/>
      <c r="D929" s="82"/>
      <c r="E929" s="104"/>
    </row>
    <row r="930" ht="15" spans="1:5">
      <c r="A930" s="115"/>
      <c r="C930" s="82"/>
      <c r="D930" s="82"/>
      <c r="E930" s="104"/>
    </row>
    <row r="931" ht="15" spans="1:5">
      <c r="A931" s="115"/>
      <c r="C931" s="82"/>
      <c r="D931" s="82"/>
      <c r="E931" s="104"/>
    </row>
    <row r="932" ht="15" spans="1:5">
      <c r="A932" s="115"/>
      <c r="C932" s="82"/>
      <c r="D932" s="82"/>
      <c r="E932" s="104"/>
    </row>
    <row r="933" ht="15" spans="1:5">
      <c r="A933" s="115"/>
      <c r="C933" s="82"/>
      <c r="D933" s="82"/>
      <c r="E933" s="104"/>
    </row>
    <row r="934" ht="15" spans="1:5">
      <c r="A934" s="115"/>
      <c r="C934" s="82"/>
      <c r="D934" s="82"/>
      <c r="E934" s="104"/>
    </row>
    <row r="935" ht="15" spans="1:5">
      <c r="A935" s="115"/>
      <c r="C935" s="82"/>
      <c r="D935" s="82"/>
      <c r="E935" s="104"/>
    </row>
    <row r="936" ht="15" spans="1:5">
      <c r="A936" s="115"/>
      <c r="C936" s="82"/>
      <c r="D936" s="82"/>
      <c r="E936" s="104"/>
    </row>
    <row r="937" ht="15" spans="1:5">
      <c r="A937" s="115"/>
      <c r="C937" s="82"/>
      <c r="D937" s="82"/>
      <c r="E937" s="104"/>
    </row>
    <row r="938" ht="15" spans="1:5">
      <c r="A938" s="115"/>
      <c r="C938" s="82"/>
      <c r="D938" s="82"/>
      <c r="E938" s="104"/>
    </row>
    <row r="939" ht="15" spans="1:5">
      <c r="A939" s="115"/>
      <c r="C939" s="82"/>
      <c r="D939" s="82"/>
      <c r="E939" s="104"/>
    </row>
    <row r="940" ht="15" spans="1:5">
      <c r="A940" s="115"/>
      <c r="C940" s="82"/>
      <c r="D940" s="82"/>
      <c r="E940" s="104"/>
    </row>
    <row r="941" ht="15" spans="1:5">
      <c r="A941" s="115"/>
      <c r="C941" s="82"/>
      <c r="D941" s="82"/>
      <c r="E941" s="104"/>
    </row>
    <row r="942" ht="15" spans="1:5">
      <c r="A942" s="115"/>
      <c r="C942" s="82"/>
      <c r="D942" s="82"/>
      <c r="E942" s="104"/>
    </row>
    <row r="943" ht="15" spans="1:5">
      <c r="A943" s="115"/>
      <c r="C943" s="82"/>
      <c r="D943" s="82"/>
      <c r="E943" s="104"/>
    </row>
    <row r="944" ht="15" spans="1:5">
      <c r="A944" s="115"/>
      <c r="C944" s="82"/>
      <c r="D944" s="82"/>
      <c r="E944" s="104"/>
    </row>
    <row r="945" ht="15" spans="1:5">
      <c r="A945" s="115"/>
      <c r="C945" s="82"/>
      <c r="D945" s="82"/>
      <c r="E945" s="104"/>
    </row>
    <row r="946" ht="15" spans="1:5">
      <c r="A946" s="115"/>
      <c r="C946" s="82"/>
      <c r="D946" s="82"/>
      <c r="E946" s="104"/>
    </row>
    <row r="947" ht="15" spans="1:5">
      <c r="A947" s="115"/>
      <c r="C947" s="82"/>
      <c r="D947" s="82"/>
      <c r="E947" s="104"/>
    </row>
    <row r="948" ht="15" spans="1:5">
      <c r="A948" s="115"/>
      <c r="C948" s="82"/>
      <c r="D948" s="82"/>
      <c r="E948" s="104"/>
    </row>
    <row r="949" ht="15" spans="1:5">
      <c r="A949" s="115"/>
      <c r="C949" s="82"/>
      <c r="D949" s="82"/>
      <c r="E949" s="104"/>
    </row>
    <row r="950" ht="15" spans="1:5">
      <c r="A950" s="115"/>
      <c r="C950" s="82"/>
      <c r="D950" s="82"/>
      <c r="E950" s="104"/>
    </row>
    <row r="951" ht="15" spans="1:5">
      <c r="A951" s="115"/>
      <c r="C951" s="82"/>
      <c r="D951" s="82"/>
      <c r="E951" s="104"/>
    </row>
    <row r="952" ht="15" spans="1:5">
      <c r="A952" s="115"/>
      <c r="C952" s="82"/>
      <c r="D952" s="82"/>
      <c r="E952" s="104"/>
    </row>
    <row r="953" ht="15" spans="1:5">
      <c r="A953" s="115"/>
      <c r="C953" s="82"/>
      <c r="D953" s="82"/>
      <c r="E953" s="104"/>
    </row>
    <row r="954" ht="15" spans="1:5">
      <c r="A954" s="115"/>
      <c r="C954" s="82"/>
      <c r="D954" s="82"/>
      <c r="E954" s="104"/>
    </row>
    <row r="955" ht="15" spans="1:5">
      <c r="A955" s="115"/>
      <c r="C955" s="82"/>
      <c r="D955" s="82"/>
      <c r="E955" s="104"/>
    </row>
    <row r="956" ht="15" spans="1:5">
      <c r="A956" s="115"/>
      <c r="C956" s="82"/>
      <c r="D956" s="82"/>
      <c r="E956" s="104"/>
    </row>
    <row r="957" ht="15" spans="1:5">
      <c r="A957" s="115"/>
      <c r="C957" s="82"/>
      <c r="D957" s="82"/>
      <c r="E957" s="104"/>
    </row>
    <row r="958" ht="15" spans="1:5">
      <c r="A958" s="115"/>
      <c r="C958" s="82"/>
      <c r="D958" s="82"/>
      <c r="E958" s="104"/>
    </row>
    <row r="959" ht="15" spans="1:5">
      <c r="A959" s="115"/>
      <c r="C959" s="82"/>
      <c r="D959" s="82"/>
      <c r="E959" s="104"/>
    </row>
    <row r="960" ht="15" spans="1:5">
      <c r="A960" s="115"/>
      <c r="C960" s="82"/>
      <c r="D960" s="82"/>
      <c r="E960" s="104"/>
    </row>
    <row r="961" ht="15" spans="1:5">
      <c r="A961" s="115"/>
      <c r="C961" s="82"/>
      <c r="D961" s="82"/>
      <c r="E961" s="104"/>
    </row>
    <row r="962" ht="15" spans="1:5">
      <c r="A962" s="115"/>
      <c r="C962" s="82"/>
      <c r="D962" s="82"/>
      <c r="E962" s="104"/>
    </row>
    <row r="963" ht="15" spans="1:5">
      <c r="A963" s="115"/>
      <c r="C963" s="82"/>
      <c r="D963" s="82"/>
      <c r="E963" s="104"/>
    </row>
    <row r="964" ht="15" spans="1:5">
      <c r="A964" s="115"/>
      <c r="C964" s="82"/>
      <c r="D964" s="82"/>
      <c r="E964" s="104"/>
    </row>
    <row r="965" ht="15" spans="1:5">
      <c r="A965" s="115"/>
      <c r="C965" s="82"/>
      <c r="D965" s="82"/>
      <c r="E965" s="104"/>
    </row>
    <row r="966" ht="15" spans="1:5">
      <c r="A966" s="115"/>
      <c r="C966" s="82"/>
      <c r="D966" s="82"/>
      <c r="E966" s="104"/>
    </row>
    <row r="967" ht="15" spans="1:5">
      <c r="A967" s="115"/>
      <c r="C967" s="82"/>
      <c r="D967" s="82"/>
      <c r="E967" s="104"/>
    </row>
    <row r="968" ht="15" spans="1:5">
      <c r="A968" s="115"/>
      <c r="C968" s="82"/>
      <c r="D968" s="82"/>
      <c r="E968" s="104"/>
    </row>
    <row r="969" ht="15" spans="1:5">
      <c r="A969" s="115"/>
      <c r="C969" s="82"/>
      <c r="D969" s="82"/>
      <c r="E969" s="104"/>
    </row>
    <row r="970" ht="15" spans="1:5">
      <c r="A970" s="115"/>
      <c r="C970" s="82"/>
      <c r="D970" s="82"/>
      <c r="E970" s="104"/>
    </row>
    <row r="971" ht="15" spans="1:5">
      <c r="A971" s="115"/>
      <c r="C971" s="82"/>
      <c r="D971" s="82"/>
      <c r="E971" s="104"/>
    </row>
    <row r="972" ht="15" spans="1:5">
      <c r="A972" s="115"/>
      <c r="C972" s="82"/>
      <c r="D972" s="82"/>
      <c r="E972" s="104"/>
    </row>
    <row r="973" ht="15" spans="1:5">
      <c r="A973" s="115"/>
      <c r="C973" s="82"/>
      <c r="D973" s="82"/>
      <c r="E973" s="104"/>
    </row>
    <row r="974" ht="15" spans="1:5">
      <c r="A974" s="115"/>
      <c r="C974" s="82"/>
      <c r="D974" s="82"/>
      <c r="E974" s="104"/>
    </row>
    <row r="975" ht="15" spans="1:5">
      <c r="A975" s="115"/>
      <c r="C975" s="82"/>
      <c r="D975" s="82"/>
      <c r="E975" s="104"/>
    </row>
    <row r="976" ht="15" spans="1:5">
      <c r="A976" s="115"/>
      <c r="C976" s="82"/>
      <c r="D976" s="82"/>
      <c r="E976" s="104"/>
    </row>
    <row r="977" ht="15" spans="1:5">
      <c r="A977" s="115"/>
      <c r="C977" s="82"/>
      <c r="D977" s="82"/>
      <c r="E977" s="104"/>
    </row>
    <row r="978" ht="15" spans="1:5">
      <c r="A978" s="115"/>
      <c r="C978" s="82"/>
      <c r="D978" s="82"/>
      <c r="E978" s="104"/>
    </row>
    <row r="979" ht="15" spans="1:5">
      <c r="A979" s="115"/>
      <c r="C979" s="82"/>
      <c r="D979" s="82"/>
      <c r="E979" s="104"/>
    </row>
    <row r="980" ht="15" spans="1:5">
      <c r="A980" s="115"/>
      <c r="C980" s="82"/>
      <c r="D980" s="82"/>
      <c r="E980" s="104"/>
    </row>
    <row r="981" ht="15" spans="1:5">
      <c r="A981" s="115"/>
      <c r="C981" s="82"/>
      <c r="D981" s="82"/>
      <c r="E981" s="104"/>
    </row>
    <row r="982" ht="15" spans="1:5">
      <c r="A982" s="115"/>
      <c r="C982" s="82"/>
      <c r="D982" s="82"/>
      <c r="E982" s="104"/>
    </row>
    <row r="983" ht="15" spans="1:5">
      <c r="A983" s="115"/>
      <c r="C983" s="82"/>
      <c r="D983" s="82"/>
      <c r="E983" s="104"/>
    </row>
    <row r="984" ht="15" spans="1:5">
      <c r="A984" s="115"/>
      <c r="C984" s="82"/>
      <c r="D984" s="82"/>
      <c r="E984" s="104"/>
    </row>
    <row r="985" ht="15" spans="1:5">
      <c r="A985" s="115"/>
      <c r="C985" s="82"/>
      <c r="D985" s="82"/>
      <c r="E985" s="104"/>
    </row>
    <row r="986" ht="15" spans="1:5">
      <c r="A986" s="115"/>
      <c r="C986" s="82"/>
      <c r="D986" s="82"/>
      <c r="E986" s="104"/>
    </row>
    <row r="987" ht="15" spans="1:5">
      <c r="A987" s="115"/>
      <c r="C987" s="82"/>
      <c r="D987" s="82"/>
      <c r="E987" s="104"/>
    </row>
    <row r="988" ht="15" spans="1:5">
      <c r="A988" s="115"/>
      <c r="C988" s="82"/>
      <c r="D988" s="82"/>
      <c r="E988" s="104"/>
    </row>
    <row r="989" ht="15" spans="1:5">
      <c r="A989" s="115"/>
      <c r="C989" s="82"/>
      <c r="D989" s="82"/>
      <c r="E989" s="104"/>
    </row>
    <row r="990" ht="15" spans="1:5">
      <c r="A990" s="115"/>
      <c r="C990" s="82"/>
      <c r="D990" s="82"/>
      <c r="E990" s="104"/>
    </row>
    <row r="991" ht="15" spans="1:5">
      <c r="A991" s="115"/>
      <c r="C991" s="82"/>
      <c r="D991" s="82"/>
      <c r="E991" s="104"/>
    </row>
    <row r="992" ht="15" spans="1:5">
      <c r="A992" s="115"/>
      <c r="C992" s="82"/>
      <c r="D992" s="82"/>
      <c r="E992" s="104"/>
    </row>
    <row r="993" ht="15" spans="1:5">
      <c r="A993" s="115"/>
      <c r="C993" s="82"/>
      <c r="D993" s="82"/>
      <c r="E993" s="104"/>
    </row>
    <row r="994" ht="15" spans="1:5">
      <c r="A994" s="115"/>
      <c r="C994" s="82"/>
      <c r="D994" s="82"/>
      <c r="E994" s="104"/>
    </row>
    <row r="995" ht="15" spans="1:5">
      <c r="A995" s="115"/>
      <c r="C995" s="82"/>
      <c r="D995" s="82"/>
      <c r="E995" s="104"/>
    </row>
    <row r="996" ht="15" spans="1:5">
      <c r="A996" s="115"/>
      <c r="C996" s="82"/>
      <c r="D996" s="82"/>
      <c r="E996" s="104"/>
    </row>
    <row r="997" ht="15" spans="1:5">
      <c r="A997" s="115"/>
      <c r="C997" s="82"/>
      <c r="D997" s="82"/>
      <c r="E997" s="104"/>
    </row>
    <row r="998" ht="15" spans="1:5">
      <c r="A998" s="115"/>
      <c r="C998" s="82"/>
      <c r="D998" s="82"/>
      <c r="E998" s="104"/>
    </row>
    <row r="999" ht="15" spans="1:5">
      <c r="A999" s="115"/>
      <c r="C999" s="82"/>
      <c r="D999" s="82"/>
      <c r="E999" s="104"/>
    </row>
    <row r="1000" ht="15" spans="1:5">
      <c r="A1000" s="115"/>
      <c r="C1000" s="82"/>
      <c r="D1000" s="82"/>
      <c r="E1000" s="104"/>
    </row>
    <row r="1001" ht="15" spans="1:5">
      <c r="A1001" s="115"/>
      <c r="C1001" s="82"/>
      <c r="D1001" s="82"/>
      <c r="E1001" s="104"/>
    </row>
    <row r="1002" ht="15" spans="1:5">
      <c r="A1002" s="115"/>
      <c r="C1002" s="82"/>
      <c r="D1002" s="82"/>
      <c r="E1002" s="104"/>
    </row>
    <row r="1003" ht="15" spans="1:5">
      <c r="A1003" s="115"/>
      <c r="C1003" s="82"/>
      <c r="D1003" s="82"/>
      <c r="E1003" s="104"/>
    </row>
    <row r="1004" ht="15" spans="1:5">
      <c r="A1004" s="115"/>
      <c r="C1004" s="82"/>
      <c r="D1004" s="82"/>
      <c r="E1004" s="104"/>
    </row>
    <row r="1005" ht="15" spans="1:5">
      <c r="A1005" s="115"/>
      <c r="C1005" s="82"/>
      <c r="D1005" s="82"/>
      <c r="E1005" s="104"/>
    </row>
    <row r="1006" ht="15" spans="1:5">
      <c r="A1006" s="115"/>
      <c r="C1006" s="82"/>
      <c r="D1006" s="82"/>
      <c r="E1006" s="104"/>
    </row>
    <row r="1007" ht="15" spans="1:5">
      <c r="A1007" s="115"/>
      <c r="C1007" s="82"/>
      <c r="D1007" s="82"/>
      <c r="E1007" s="104"/>
    </row>
    <row r="1008" ht="15" spans="1:5">
      <c r="A1008" s="115"/>
      <c r="C1008" s="82"/>
      <c r="D1008" s="82"/>
      <c r="E1008" s="104"/>
    </row>
    <row r="1009" ht="15" spans="1:5">
      <c r="A1009" s="115"/>
      <c r="C1009" s="82"/>
      <c r="D1009" s="82"/>
      <c r="E1009" s="104"/>
    </row>
    <row r="1010" ht="15" spans="1:5">
      <c r="A1010" s="115"/>
      <c r="C1010" s="82"/>
      <c r="D1010" s="82"/>
      <c r="E1010" s="104"/>
    </row>
    <row r="1011" ht="15" spans="1:5">
      <c r="A1011" s="115"/>
      <c r="C1011" s="82"/>
      <c r="D1011" s="82"/>
      <c r="E1011" s="104"/>
    </row>
    <row r="1012" ht="15" spans="1:5">
      <c r="A1012" s="115"/>
      <c r="C1012" s="82"/>
      <c r="D1012" s="82"/>
      <c r="E1012" s="104"/>
    </row>
    <row r="1013" ht="15" spans="1:5">
      <c r="A1013" s="115"/>
      <c r="C1013" s="82"/>
      <c r="D1013" s="82"/>
      <c r="E1013" s="104"/>
    </row>
    <row r="1014" ht="15" spans="1:5">
      <c r="A1014" s="115"/>
      <c r="C1014" s="82"/>
      <c r="D1014" s="82"/>
      <c r="E1014" s="104"/>
    </row>
    <row r="1015" ht="15" spans="1:5">
      <c r="A1015" s="115"/>
      <c r="C1015" s="82"/>
      <c r="D1015" s="82"/>
      <c r="E1015" s="104"/>
    </row>
    <row r="1016" ht="15" spans="1:5">
      <c r="A1016" s="115"/>
      <c r="C1016" s="82"/>
      <c r="D1016" s="82"/>
      <c r="E1016" s="104"/>
    </row>
    <row r="1017" ht="15" spans="1:5">
      <c r="A1017" s="115"/>
      <c r="C1017" s="82"/>
      <c r="D1017" s="82"/>
      <c r="E1017" s="104"/>
    </row>
    <row r="1018" ht="15" spans="1:5">
      <c r="A1018" s="115"/>
      <c r="C1018" s="82"/>
      <c r="D1018" s="82"/>
      <c r="E1018" s="104"/>
    </row>
    <row r="1019" ht="15" spans="1:5">
      <c r="A1019" s="115"/>
      <c r="C1019" s="82"/>
      <c r="D1019" s="82"/>
      <c r="E1019" s="104"/>
    </row>
    <row r="1020" ht="15" spans="1:5">
      <c r="A1020" s="115"/>
      <c r="C1020" s="82"/>
      <c r="D1020" s="82"/>
      <c r="E1020" s="104"/>
    </row>
    <row r="1021" ht="15" spans="1:5">
      <c r="A1021" s="115"/>
      <c r="C1021" s="82"/>
      <c r="D1021" s="82"/>
      <c r="E1021" s="104"/>
    </row>
    <row r="1022" ht="15" spans="1:5">
      <c r="A1022" s="115"/>
      <c r="C1022" s="82"/>
      <c r="D1022" s="82"/>
      <c r="E1022" s="104"/>
    </row>
    <row r="1023" ht="15" spans="1:5">
      <c r="A1023" s="115"/>
      <c r="C1023" s="82"/>
      <c r="D1023" s="82"/>
      <c r="E1023" s="104"/>
    </row>
  </sheetData>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998"/>
  <sheetViews>
    <sheetView workbookViewId="0">
      <selection activeCell="A8" sqref="$A8:$XFD8"/>
    </sheetView>
  </sheetViews>
  <sheetFormatPr defaultColWidth="12.6285714285714" defaultRowHeight="15.75" customHeight="1" outlineLevelCol="3"/>
  <cols>
    <col min="2" max="2" width="99" customWidth="1"/>
  </cols>
  <sheetData>
    <row r="1" customHeight="1" spans="1:4">
      <c r="A1" s="4" t="s">
        <v>324</v>
      </c>
      <c r="B1" s="5"/>
      <c r="C1" s="6"/>
      <c r="D1" s="7"/>
    </row>
    <row r="2" customHeight="1" spans="1:4">
      <c r="A2" s="8">
        <v>45318</v>
      </c>
      <c r="B2" s="9" t="s">
        <v>325</v>
      </c>
      <c r="C2" s="10">
        <v>12792</v>
      </c>
      <c r="D2" s="11">
        <v>12792</v>
      </c>
    </row>
    <row r="3" customHeight="1" spans="1:4">
      <c r="A3" s="12"/>
      <c r="B3" s="5"/>
      <c r="C3" s="6"/>
      <c r="D3" s="13">
        <v>12792</v>
      </c>
    </row>
    <row r="4" customHeight="1" spans="1:4">
      <c r="A4" s="12"/>
      <c r="B4" s="5"/>
      <c r="C4" s="6"/>
      <c r="D4" s="7"/>
    </row>
    <row r="5" customHeight="1" spans="1:4">
      <c r="A5" s="14">
        <v>45318</v>
      </c>
      <c r="B5" s="9" t="s">
        <v>326</v>
      </c>
      <c r="C5" s="15" t="s">
        <v>327</v>
      </c>
      <c r="D5" s="11">
        <v>2106898.91</v>
      </c>
    </row>
    <row r="6" customHeight="1" spans="3:4">
      <c r="C6" s="16"/>
      <c r="D6" s="13">
        <f>SUM(D5)</f>
        <v>2106898.91</v>
      </c>
    </row>
    <row r="7" customHeight="1" spans="1:4">
      <c r="A7" s="12"/>
      <c r="B7" s="5"/>
      <c r="C7" s="6"/>
      <c r="D7" s="17"/>
    </row>
    <row r="8" customHeight="1" spans="1:4">
      <c r="A8" s="18" t="s">
        <v>260</v>
      </c>
      <c r="B8" s="1" t="s">
        <v>328</v>
      </c>
      <c r="C8" s="2">
        <v>805.28</v>
      </c>
      <c r="D8" s="19">
        <v>805.28</v>
      </c>
    </row>
    <row r="9" customHeight="1" spans="1:4">
      <c r="A9" s="20"/>
      <c r="B9" s="21"/>
      <c r="C9" s="22"/>
      <c r="D9" s="23">
        <f>SUM(D8:D8)</f>
        <v>805.28</v>
      </c>
    </row>
    <row r="10" customHeight="1" spans="1:4">
      <c r="A10" s="20"/>
      <c r="C10" s="16"/>
      <c r="D10" s="17"/>
    </row>
    <row r="11" customHeight="1" spans="1:4">
      <c r="A11" s="18" t="s">
        <v>165</v>
      </c>
      <c r="B11" s="1" t="s">
        <v>329</v>
      </c>
      <c r="C11" s="2">
        <v>100</v>
      </c>
      <c r="D11" s="19">
        <v>100</v>
      </c>
    </row>
    <row r="12" customHeight="1" spans="1:4">
      <c r="A12" s="18" t="s">
        <v>165</v>
      </c>
      <c r="B12" s="1" t="s">
        <v>330</v>
      </c>
      <c r="C12" s="2">
        <v>300</v>
      </c>
      <c r="D12" s="19">
        <v>300</v>
      </c>
    </row>
    <row r="13" customHeight="1" spans="1:4">
      <c r="A13" s="18" t="s">
        <v>165</v>
      </c>
      <c r="B13" s="1" t="s">
        <v>331</v>
      </c>
      <c r="C13" s="2">
        <v>4460</v>
      </c>
      <c r="D13" s="19">
        <v>4460</v>
      </c>
    </row>
    <row r="14" customHeight="1" spans="1:4">
      <c r="A14" s="20"/>
      <c r="C14" s="16"/>
      <c r="D14" s="24">
        <f>SUM(D11:D13)</f>
        <v>4860</v>
      </c>
    </row>
    <row r="16" customHeight="1" spans="1:4">
      <c r="A16" s="1" t="s">
        <v>305</v>
      </c>
      <c r="B16" s="1" t="s">
        <v>332</v>
      </c>
      <c r="C16" s="2">
        <v>4412</v>
      </c>
      <c r="D16" s="25">
        <v>4412</v>
      </c>
    </row>
    <row r="17" customHeight="1" spans="3:4">
      <c r="C17" s="16"/>
      <c r="D17" s="17"/>
    </row>
    <row r="18" customHeight="1" spans="3:4">
      <c r="C18" s="16"/>
      <c r="D18" s="17"/>
    </row>
    <row r="19" customHeight="1" spans="3:4">
      <c r="C19" s="16"/>
      <c r="D19" s="17"/>
    </row>
    <row r="20" customHeight="1" spans="3:4">
      <c r="C20" s="16"/>
      <c r="D20" s="17"/>
    </row>
    <row r="21" customHeight="1" spans="3:4">
      <c r="C21" s="16"/>
      <c r="D21" s="17"/>
    </row>
    <row r="22" customHeight="1" spans="3:4">
      <c r="C22" s="16"/>
      <c r="D22" s="17"/>
    </row>
    <row r="23" customHeight="1" spans="3:4">
      <c r="C23" s="16"/>
      <c r="D23" s="17"/>
    </row>
    <row r="24" customHeight="1" spans="3:4">
      <c r="C24" s="16"/>
      <c r="D24" s="17"/>
    </row>
    <row r="25" customHeight="1" spans="3:4">
      <c r="C25" s="16"/>
      <c r="D25" s="17"/>
    </row>
    <row r="26" customHeight="1" spans="3:4">
      <c r="C26" s="16"/>
      <c r="D26" s="17"/>
    </row>
    <row r="27" customHeight="1" spans="3:4">
      <c r="C27" s="16"/>
      <c r="D27" s="17"/>
    </row>
    <row r="28" customHeight="1" spans="3:4">
      <c r="C28" s="16"/>
      <c r="D28" s="17"/>
    </row>
    <row r="29" customHeight="1" spans="3:4">
      <c r="C29" s="16"/>
      <c r="D29" s="17"/>
    </row>
    <row r="30" customHeight="1" spans="3:4">
      <c r="C30" s="16"/>
      <c r="D30" s="17"/>
    </row>
    <row r="31" customHeight="1" spans="3:4">
      <c r="C31" s="16"/>
      <c r="D31" s="17"/>
    </row>
    <row r="32" customHeight="1" spans="3:4">
      <c r="C32" s="16"/>
      <c r="D32" s="17"/>
    </row>
    <row r="33" customHeight="1" spans="3:4">
      <c r="C33" s="16"/>
      <c r="D33" s="17"/>
    </row>
    <row r="34" customHeight="1" spans="3:4">
      <c r="C34" s="16"/>
      <c r="D34" s="17"/>
    </row>
    <row r="35" customHeight="1" spans="3:4">
      <c r="C35" s="16"/>
      <c r="D35" s="17"/>
    </row>
    <row r="36" customHeight="1" spans="3:4">
      <c r="C36" s="16"/>
      <c r="D36" s="17"/>
    </row>
    <row r="37" customHeight="1" spans="3:4">
      <c r="C37" s="16"/>
      <c r="D37" s="17"/>
    </row>
    <row r="38" customHeight="1" spans="3:4">
      <c r="C38" s="16"/>
      <c r="D38" s="17"/>
    </row>
    <row r="39" customHeight="1" spans="3:4">
      <c r="C39" s="16"/>
      <c r="D39" s="17"/>
    </row>
    <row r="40" customHeight="1" spans="3:4">
      <c r="C40" s="16"/>
      <c r="D40" s="17"/>
    </row>
    <row r="41" customHeight="1" spans="3:4">
      <c r="C41" s="16"/>
      <c r="D41" s="17"/>
    </row>
    <row r="42" customHeight="1" spans="3:4">
      <c r="C42" s="16"/>
      <c r="D42" s="17"/>
    </row>
    <row r="43" customHeight="1" spans="3:4">
      <c r="C43" s="16"/>
      <c r="D43" s="17"/>
    </row>
    <row r="44" customHeight="1" spans="3:4">
      <c r="C44" s="16"/>
      <c r="D44" s="17"/>
    </row>
    <row r="45" customHeight="1" spans="3:4">
      <c r="C45" s="16"/>
      <c r="D45" s="17"/>
    </row>
    <row r="46" customHeight="1" spans="3:4">
      <c r="C46" s="16"/>
      <c r="D46" s="17"/>
    </row>
    <row r="47" customHeight="1" spans="3:4">
      <c r="C47" s="16"/>
      <c r="D47" s="17"/>
    </row>
    <row r="48" customHeight="1" spans="3:4">
      <c r="C48" s="16"/>
      <c r="D48" s="17"/>
    </row>
    <row r="49" customHeight="1" spans="3:4">
      <c r="C49" s="16"/>
      <c r="D49" s="17"/>
    </row>
    <row r="50" customHeight="1" spans="3:4">
      <c r="C50" s="16"/>
      <c r="D50" s="17"/>
    </row>
    <row r="51" customHeight="1" spans="3:4">
      <c r="C51" s="16"/>
      <c r="D51" s="17"/>
    </row>
    <row r="52" customHeight="1" spans="3:4">
      <c r="C52" s="16"/>
      <c r="D52" s="17"/>
    </row>
    <row r="53" customHeight="1" spans="3:4">
      <c r="C53" s="16"/>
      <c r="D53" s="17"/>
    </row>
    <row r="54" customHeight="1" spans="3:4">
      <c r="C54" s="16"/>
      <c r="D54" s="17"/>
    </row>
    <row r="55" customHeight="1" spans="3:4">
      <c r="C55" s="16"/>
      <c r="D55" s="17"/>
    </row>
    <row r="56" customHeight="1" spans="3:4">
      <c r="C56" s="16"/>
      <c r="D56" s="17"/>
    </row>
    <row r="57" customHeight="1" spans="3:4">
      <c r="C57" s="16"/>
      <c r="D57" s="17"/>
    </row>
    <row r="58" customHeight="1" spans="3:4">
      <c r="C58" s="16"/>
      <c r="D58" s="17"/>
    </row>
    <row r="59" customHeight="1" spans="3:4">
      <c r="C59" s="16"/>
      <c r="D59" s="17"/>
    </row>
    <row r="60" customHeight="1" spans="3:4">
      <c r="C60" s="16"/>
      <c r="D60" s="17"/>
    </row>
    <row r="61" customHeight="1" spans="3:4">
      <c r="C61" s="16"/>
      <c r="D61" s="17"/>
    </row>
    <row r="62" customHeight="1" spans="3:4">
      <c r="C62" s="16"/>
      <c r="D62" s="17"/>
    </row>
    <row r="63" customHeight="1" spans="3:4">
      <c r="C63" s="16"/>
      <c r="D63" s="17"/>
    </row>
    <row r="64" customHeight="1" spans="3:4">
      <c r="C64" s="16"/>
      <c r="D64" s="17"/>
    </row>
    <row r="65" customHeight="1" spans="3:4">
      <c r="C65" s="16"/>
      <c r="D65" s="17"/>
    </row>
    <row r="66" customHeight="1" spans="3:4">
      <c r="C66" s="16"/>
      <c r="D66" s="17"/>
    </row>
    <row r="67" customHeight="1" spans="3:4">
      <c r="C67" s="16"/>
      <c r="D67" s="17"/>
    </row>
    <row r="68" customHeight="1" spans="3:4">
      <c r="C68" s="16"/>
      <c r="D68" s="17"/>
    </row>
    <row r="69" customHeight="1" spans="3:4">
      <c r="C69" s="16"/>
      <c r="D69" s="17"/>
    </row>
    <row r="70" customHeight="1" spans="3:4">
      <c r="C70" s="16"/>
      <c r="D70" s="17"/>
    </row>
    <row r="71" customHeight="1" spans="3:4">
      <c r="C71" s="16"/>
      <c r="D71" s="17"/>
    </row>
    <row r="72" customHeight="1" spans="3:4">
      <c r="C72" s="16"/>
      <c r="D72" s="17"/>
    </row>
    <row r="73" customHeight="1" spans="3:4">
      <c r="C73" s="16"/>
      <c r="D73" s="17"/>
    </row>
    <row r="74" customHeight="1" spans="3:4">
      <c r="C74" s="16"/>
      <c r="D74" s="17"/>
    </row>
    <row r="75" customHeight="1" spans="3:4">
      <c r="C75" s="16"/>
      <c r="D75" s="17"/>
    </row>
    <row r="76" customHeight="1" spans="3:4">
      <c r="C76" s="16"/>
      <c r="D76" s="17"/>
    </row>
    <row r="77" customHeight="1" spans="3:4">
      <c r="C77" s="16"/>
      <c r="D77" s="17"/>
    </row>
    <row r="78" customHeight="1" spans="3:4">
      <c r="C78" s="16"/>
      <c r="D78" s="17"/>
    </row>
    <row r="79" customHeight="1" spans="3:4">
      <c r="C79" s="16"/>
      <c r="D79" s="17"/>
    </row>
    <row r="80" customHeight="1" spans="3:4">
      <c r="C80" s="16"/>
      <c r="D80" s="17"/>
    </row>
    <row r="81" customHeight="1" spans="3:4">
      <c r="C81" s="16"/>
      <c r="D81" s="17"/>
    </row>
    <row r="82" customHeight="1" spans="3:4">
      <c r="C82" s="16"/>
      <c r="D82" s="17"/>
    </row>
    <row r="83" customHeight="1" spans="3:4">
      <c r="C83" s="16"/>
      <c r="D83" s="17"/>
    </row>
    <row r="84" customHeight="1" spans="3:4">
      <c r="C84" s="16"/>
      <c r="D84" s="17"/>
    </row>
    <row r="85" customHeight="1" spans="3:4">
      <c r="C85" s="16"/>
      <c r="D85" s="17"/>
    </row>
    <row r="86" customHeight="1" spans="3:4">
      <c r="C86" s="16"/>
      <c r="D86" s="17"/>
    </row>
    <row r="87" customHeight="1" spans="3:4">
      <c r="C87" s="16"/>
      <c r="D87" s="17"/>
    </row>
    <row r="88" customHeight="1" spans="3:4">
      <c r="C88" s="16"/>
      <c r="D88" s="17"/>
    </row>
    <row r="89" customHeight="1" spans="3:4">
      <c r="C89" s="16"/>
      <c r="D89" s="17"/>
    </row>
    <row r="90" customHeight="1" spans="3:4">
      <c r="C90" s="16"/>
      <c r="D90" s="17"/>
    </row>
    <row r="91" customHeight="1" spans="3:4">
      <c r="C91" s="16"/>
      <c r="D91" s="17"/>
    </row>
    <row r="92" customHeight="1" spans="3:4">
      <c r="C92" s="16"/>
      <c r="D92" s="17"/>
    </row>
    <row r="93" customHeight="1" spans="3:4">
      <c r="C93" s="16"/>
      <c r="D93" s="17"/>
    </row>
    <row r="94" customHeight="1" spans="3:4">
      <c r="C94" s="16"/>
      <c r="D94" s="17"/>
    </row>
    <row r="95" customHeight="1" spans="3:4">
      <c r="C95" s="16"/>
      <c r="D95" s="17"/>
    </row>
    <row r="96" customHeight="1" spans="3:4">
      <c r="C96" s="16"/>
      <c r="D96" s="17"/>
    </row>
    <row r="97" customHeight="1" spans="3:4">
      <c r="C97" s="16"/>
      <c r="D97" s="17"/>
    </row>
    <row r="98" customHeight="1" spans="3:4">
      <c r="C98" s="16"/>
      <c r="D98" s="17"/>
    </row>
    <row r="99" customHeight="1" spans="3:4">
      <c r="C99" s="16"/>
      <c r="D99" s="17"/>
    </row>
    <row r="100" customHeight="1" spans="3:4">
      <c r="C100" s="16"/>
      <c r="D100" s="17"/>
    </row>
    <row r="101" customHeight="1" spans="3:4">
      <c r="C101" s="16"/>
      <c r="D101" s="17"/>
    </row>
    <row r="102" customHeight="1" spans="3:4">
      <c r="C102" s="16"/>
      <c r="D102" s="17"/>
    </row>
    <row r="103" customHeight="1" spans="3:4">
      <c r="C103" s="16"/>
      <c r="D103" s="17"/>
    </row>
    <row r="104" customHeight="1" spans="3:4">
      <c r="C104" s="16"/>
      <c r="D104" s="17"/>
    </row>
    <row r="105" customHeight="1" spans="3:4">
      <c r="C105" s="16"/>
      <c r="D105" s="17"/>
    </row>
    <row r="106" customHeight="1" spans="3:4">
      <c r="C106" s="16"/>
      <c r="D106" s="17"/>
    </row>
    <row r="107" customHeight="1" spans="3:4">
      <c r="C107" s="16"/>
      <c r="D107" s="17"/>
    </row>
    <row r="108" customHeight="1" spans="3:4">
      <c r="C108" s="16"/>
      <c r="D108" s="17"/>
    </row>
    <row r="109" customHeight="1" spans="3:4">
      <c r="C109" s="16"/>
      <c r="D109" s="17"/>
    </row>
    <row r="110" customHeight="1" spans="3:4">
      <c r="C110" s="16"/>
      <c r="D110" s="17"/>
    </row>
    <row r="111" customHeight="1" spans="3:4">
      <c r="C111" s="16"/>
      <c r="D111" s="17"/>
    </row>
    <row r="112" customHeight="1" spans="3:4">
      <c r="C112" s="16"/>
      <c r="D112" s="17"/>
    </row>
    <row r="113" customHeight="1" spans="3:4">
      <c r="C113" s="16"/>
      <c r="D113" s="17"/>
    </row>
    <row r="114" customHeight="1" spans="3:4">
      <c r="C114" s="16"/>
      <c r="D114" s="17"/>
    </row>
    <row r="115" customHeight="1" spans="3:4">
      <c r="C115" s="16"/>
      <c r="D115" s="17"/>
    </row>
    <row r="116" customHeight="1" spans="3:4">
      <c r="C116" s="16"/>
      <c r="D116" s="17"/>
    </row>
    <row r="117" customHeight="1" spans="3:4">
      <c r="C117" s="16"/>
      <c r="D117" s="17"/>
    </row>
    <row r="118" customHeight="1" spans="3:4">
      <c r="C118" s="16"/>
      <c r="D118" s="17"/>
    </row>
    <row r="119" customHeight="1" spans="3:4">
      <c r="C119" s="16"/>
      <c r="D119" s="17"/>
    </row>
    <row r="120" customHeight="1" spans="3:4">
      <c r="C120" s="16"/>
      <c r="D120" s="17"/>
    </row>
    <row r="121" customHeight="1" spans="3:4">
      <c r="C121" s="16"/>
      <c r="D121" s="17"/>
    </row>
    <row r="122" customHeight="1" spans="3:4">
      <c r="C122" s="16"/>
      <c r="D122" s="17"/>
    </row>
    <row r="123" customHeight="1" spans="3:4">
      <c r="C123" s="16"/>
      <c r="D123" s="17"/>
    </row>
    <row r="124" customHeight="1" spans="3:4">
      <c r="C124" s="16"/>
      <c r="D124" s="17"/>
    </row>
    <row r="125" customHeight="1" spans="3:4">
      <c r="C125" s="16"/>
      <c r="D125" s="17"/>
    </row>
    <row r="126" customHeight="1" spans="3:4">
      <c r="C126" s="16"/>
      <c r="D126" s="17"/>
    </row>
    <row r="127" customHeight="1" spans="3:4">
      <c r="C127" s="16"/>
      <c r="D127" s="17"/>
    </row>
    <row r="128" customHeight="1" spans="3:4">
      <c r="C128" s="16"/>
      <c r="D128" s="17"/>
    </row>
    <row r="129" customHeight="1" spans="3:4">
      <c r="C129" s="16"/>
      <c r="D129" s="17"/>
    </row>
    <row r="130" customHeight="1" spans="3:4">
      <c r="C130" s="16"/>
      <c r="D130" s="17"/>
    </row>
    <row r="131" customHeight="1" spans="3:4">
      <c r="C131" s="16"/>
      <c r="D131" s="17"/>
    </row>
    <row r="132" customHeight="1" spans="3:4">
      <c r="C132" s="16"/>
      <c r="D132" s="17"/>
    </row>
    <row r="133" customHeight="1" spans="3:4">
      <c r="C133" s="16"/>
      <c r="D133" s="17"/>
    </row>
    <row r="134" customHeight="1" spans="3:4">
      <c r="C134" s="16"/>
      <c r="D134" s="17"/>
    </row>
    <row r="135" customHeight="1" spans="3:4">
      <c r="C135" s="16"/>
      <c r="D135" s="17"/>
    </row>
    <row r="136" customHeight="1" spans="3:4">
      <c r="C136" s="16"/>
      <c r="D136" s="17"/>
    </row>
    <row r="137" customHeight="1" spans="3:4">
      <c r="C137" s="16"/>
      <c r="D137" s="17"/>
    </row>
    <row r="138" customHeight="1" spans="3:4">
      <c r="C138" s="16"/>
      <c r="D138" s="17"/>
    </row>
    <row r="139" customHeight="1" spans="3:4">
      <c r="C139" s="16"/>
      <c r="D139" s="17"/>
    </row>
    <row r="140" customHeight="1" spans="3:4">
      <c r="C140" s="16"/>
      <c r="D140" s="17"/>
    </row>
    <row r="141" customHeight="1" spans="3:4">
      <c r="C141" s="16"/>
      <c r="D141" s="17"/>
    </row>
    <row r="142" customHeight="1" spans="3:4">
      <c r="C142" s="16"/>
      <c r="D142" s="17"/>
    </row>
    <row r="143" customHeight="1" spans="3:4">
      <c r="C143" s="16"/>
      <c r="D143" s="17"/>
    </row>
    <row r="144" customHeight="1" spans="3:4">
      <c r="C144" s="16"/>
      <c r="D144" s="17"/>
    </row>
    <row r="145" customHeight="1" spans="3:4">
      <c r="C145" s="16"/>
      <c r="D145" s="17"/>
    </row>
    <row r="146" customHeight="1" spans="3:4">
      <c r="C146" s="16"/>
      <c r="D146" s="17"/>
    </row>
    <row r="147" customHeight="1" spans="3:4">
      <c r="C147" s="16"/>
      <c r="D147" s="17"/>
    </row>
    <row r="148" customHeight="1" spans="3:4">
      <c r="C148" s="16"/>
      <c r="D148" s="17"/>
    </row>
    <row r="149" customHeight="1" spans="3:4">
      <c r="C149" s="16"/>
      <c r="D149" s="17"/>
    </row>
    <row r="150" customHeight="1" spans="3:4">
      <c r="C150" s="16"/>
      <c r="D150" s="17"/>
    </row>
    <row r="151" customHeight="1" spans="3:4">
      <c r="C151" s="16"/>
      <c r="D151" s="17"/>
    </row>
    <row r="152" customHeight="1" spans="3:4">
      <c r="C152" s="16"/>
      <c r="D152" s="17"/>
    </row>
    <row r="153" customHeight="1" spans="3:4">
      <c r="C153" s="16"/>
      <c r="D153" s="17"/>
    </row>
    <row r="154" customHeight="1" spans="3:4">
      <c r="C154" s="16"/>
      <c r="D154" s="17"/>
    </row>
    <row r="155" customHeight="1" spans="3:4">
      <c r="C155" s="16"/>
      <c r="D155" s="17"/>
    </row>
    <row r="156" customHeight="1" spans="3:4">
      <c r="C156" s="16"/>
      <c r="D156" s="17"/>
    </row>
    <row r="157" customHeight="1" spans="3:4">
      <c r="C157" s="16"/>
      <c r="D157" s="17"/>
    </row>
    <row r="158" customHeight="1" spans="3:4">
      <c r="C158" s="16"/>
      <c r="D158" s="17"/>
    </row>
    <row r="159" customHeight="1" spans="3:4">
      <c r="C159" s="16"/>
      <c r="D159" s="17"/>
    </row>
    <row r="160" customHeight="1" spans="3:4">
      <c r="C160" s="16"/>
      <c r="D160" s="17"/>
    </row>
    <row r="161" customHeight="1" spans="3:4">
      <c r="C161" s="16"/>
      <c r="D161" s="17"/>
    </row>
    <row r="162" customHeight="1" spans="3:4">
      <c r="C162" s="16"/>
      <c r="D162" s="17"/>
    </row>
    <row r="163" customHeight="1" spans="3:4">
      <c r="C163" s="16"/>
      <c r="D163" s="17"/>
    </row>
    <row r="164" customHeight="1" spans="3:4">
      <c r="C164" s="16"/>
      <c r="D164" s="17"/>
    </row>
    <row r="165" customHeight="1" spans="3:4">
      <c r="C165" s="16"/>
      <c r="D165" s="17"/>
    </row>
    <row r="166" customHeight="1" spans="3:4">
      <c r="C166" s="16"/>
      <c r="D166" s="17"/>
    </row>
    <row r="167" customHeight="1" spans="3:4">
      <c r="C167" s="16"/>
      <c r="D167" s="17"/>
    </row>
    <row r="168" customHeight="1" spans="3:4">
      <c r="C168" s="16"/>
      <c r="D168" s="17"/>
    </row>
    <row r="169" customHeight="1" spans="3:4">
      <c r="C169" s="16"/>
      <c r="D169" s="17"/>
    </row>
    <row r="170" customHeight="1" spans="3:4">
      <c r="C170" s="16"/>
      <c r="D170" s="17"/>
    </row>
    <row r="171" customHeight="1" spans="3:4">
      <c r="C171" s="16"/>
      <c r="D171" s="17"/>
    </row>
    <row r="172" customHeight="1" spans="3:4">
      <c r="C172" s="16"/>
      <c r="D172" s="17"/>
    </row>
    <row r="173" customHeight="1" spans="3:4">
      <c r="C173" s="16"/>
      <c r="D173" s="17"/>
    </row>
    <row r="174" customHeight="1" spans="3:4">
      <c r="C174" s="16"/>
      <c r="D174" s="17"/>
    </row>
    <row r="175" customHeight="1" spans="3:4">
      <c r="C175" s="16"/>
      <c r="D175" s="17"/>
    </row>
    <row r="176" customHeight="1" spans="3:4">
      <c r="C176" s="16"/>
      <c r="D176" s="17"/>
    </row>
    <row r="177" customHeight="1" spans="3:4">
      <c r="C177" s="16"/>
      <c r="D177" s="17"/>
    </row>
    <row r="178" customHeight="1" spans="3:4">
      <c r="C178" s="16"/>
      <c r="D178" s="17"/>
    </row>
    <row r="179" customHeight="1" spans="3:4">
      <c r="C179" s="16"/>
      <c r="D179" s="17"/>
    </row>
    <row r="180" customHeight="1" spans="3:4">
      <c r="C180" s="16"/>
      <c r="D180" s="17"/>
    </row>
    <row r="181" customHeight="1" spans="3:4">
      <c r="C181" s="16"/>
      <c r="D181" s="17"/>
    </row>
    <row r="182" customHeight="1" spans="3:4">
      <c r="C182" s="16"/>
      <c r="D182" s="17"/>
    </row>
    <row r="183" customHeight="1" spans="3:4">
      <c r="C183" s="16"/>
      <c r="D183" s="17"/>
    </row>
    <row r="184" customHeight="1" spans="3:4">
      <c r="C184" s="16"/>
      <c r="D184" s="17"/>
    </row>
    <row r="185" customHeight="1" spans="3:4">
      <c r="C185" s="16"/>
      <c r="D185" s="17"/>
    </row>
    <row r="186" customHeight="1" spans="3:4">
      <c r="C186" s="16"/>
      <c r="D186" s="17"/>
    </row>
    <row r="187" customHeight="1" spans="3:4">
      <c r="C187" s="16"/>
      <c r="D187" s="17"/>
    </row>
    <row r="188" customHeight="1" spans="3:4">
      <c r="C188" s="16"/>
      <c r="D188" s="17"/>
    </row>
    <row r="189" customHeight="1" spans="3:4">
      <c r="C189" s="16"/>
      <c r="D189" s="17"/>
    </row>
    <row r="190" customHeight="1" spans="3:4">
      <c r="C190" s="16"/>
      <c r="D190" s="17"/>
    </row>
    <row r="191" customHeight="1" spans="3:4">
      <c r="C191" s="16"/>
      <c r="D191" s="17"/>
    </row>
    <row r="192" customHeight="1" spans="3:4">
      <c r="C192" s="16"/>
      <c r="D192" s="17"/>
    </row>
    <row r="193" customHeight="1" spans="3:4">
      <c r="C193" s="16"/>
      <c r="D193" s="17"/>
    </row>
    <row r="194" customHeight="1" spans="3:4">
      <c r="C194" s="16"/>
      <c r="D194" s="17"/>
    </row>
    <row r="195" customHeight="1" spans="3:4">
      <c r="C195" s="16"/>
      <c r="D195" s="17"/>
    </row>
    <row r="196" customHeight="1" spans="3:4">
      <c r="C196" s="16"/>
      <c r="D196" s="17"/>
    </row>
    <row r="197" customHeight="1" spans="3:4">
      <c r="C197" s="16"/>
      <c r="D197" s="17"/>
    </row>
    <row r="198" customHeight="1" spans="3:4">
      <c r="C198" s="16"/>
      <c r="D198" s="17"/>
    </row>
    <row r="199" customHeight="1" spans="3:4">
      <c r="C199" s="16"/>
      <c r="D199" s="17"/>
    </row>
    <row r="200" customHeight="1" spans="3:4">
      <c r="C200" s="16"/>
      <c r="D200" s="17"/>
    </row>
    <row r="201" customHeight="1" spans="3:4">
      <c r="C201" s="16"/>
      <c r="D201" s="17"/>
    </row>
    <row r="202" customHeight="1" spans="3:4">
      <c r="C202" s="16"/>
      <c r="D202" s="17"/>
    </row>
    <row r="203" customHeight="1" spans="3:4">
      <c r="C203" s="16"/>
      <c r="D203" s="17"/>
    </row>
    <row r="204" customHeight="1" spans="3:4">
      <c r="C204" s="16"/>
      <c r="D204" s="17"/>
    </row>
    <row r="205" customHeight="1" spans="3:4">
      <c r="C205" s="16"/>
      <c r="D205" s="17"/>
    </row>
    <row r="206" customHeight="1" spans="3:4">
      <c r="C206" s="16"/>
      <c r="D206" s="17"/>
    </row>
    <row r="207" customHeight="1" spans="3:4">
      <c r="C207" s="16"/>
      <c r="D207" s="17"/>
    </row>
    <row r="208" customHeight="1" spans="3:4">
      <c r="C208" s="16"/>
      <c r="D208" s="17"/>
    </row>
    <row r="209" customHeight="1" spans="3:4">
      <c r="C209" s="16"/>
      <c r="D209" s="17"/>
    </row>
    <row r="210" customHeight="1" spans="3:4">
      <c r="C210" s="16"/>
      <c r="D210" s="17"/>
    </row>
    <row r="211" customHeight="1" spans="3:4">
      <c r="C211" s="16"/>
      <c r="D211" s="17"/>
    </row>
    <row r="212" customHeight="1" spans="3:4">
      <c r="C212" s="16"/>
      <c r="D212" s="17"/>
    </row>
    <row r="213" customHeight="1" spans="3:4">
      <c r="C213" s="16"/>
      <c r="D213" s="17"/>
    </row>
    <row r="214" customHeight="1" spans="3:4">
      <c r="C214" s="16"/>
      <c r="D214" s="17"/>
    </row>
    <row r="215" customHeight="1" spans="3:4">
      <c r="C215" s="16"/>
      <c r="D215" s="17"/>
    </row>
    <row r="216" customHeight="1" spans="3:4">
      <c r="C216" s="16"/>
      <c r="D216" s="17"/>
    </row>
    <row r="217" customHeight="1" spans="3:4">
      <c r="C217" s="16"/>
      <c r="D217" s="17"/>
    </row>
    <row r="218" customHeight="1" spans="3:4">
      <c r="C218" s="16"/>
      <c r="D218" s="17"/>
    </row>
    <row r="219" customHeight="1" spans="3:4">
      <c r="C219" s="16"/>
      <c r="D219" s="17"/>
    </row>
    <row r="220" customHeight="1" spans="3:4">
      <c r="C220" s="16"/>
      <c r="D220" s="17"/>
    </row>
    <row r="221" customHeight="1" spans="3:4">
      <c r="C221" s="16"/>
      <c r="D221" s="17"/>
    </row>
    <row r="222" customHeight="1" spans="3:4">
      <c r="C222" s="16"/>
      <c r="D222" s="17"/>
    </row>
    <row r="223" customHeight="1" spans="3:4">
      <c r="C223" s="16"/>
      <c r="D223" s="17"/>
    </row>
    <row r="224" customHeight="1" spans="3:4">
      <c r="C224" s="16"/>
      <c r="D224" s="17"/>
    </row>
    <row r="225" customHeight="1" spans="3:4">
      <c r="C225" s="16"/>
      <c r="D225" s="17"/>
    </row>
    <row r="226" customHeight="1" spans="3:4">
      <c r="C226" s="16"/>
      <c r="D226" s="17"/>
    </row>
    <row r="227" customHeight="1" spans="3:4">
      <c r="C227" s="16"/>
      <c r="D227" s="17"/>
    </row>
    <row r="228" customHeight="1" spans="3:4">
      <c r="C228" s="16"/>
      <c r="D228" s="17"/>
    </row>
    <row r="229" customHeight="1" spans="3:4">
      <c r="C229" s="16"/>
      <c r="D229" s="17"/>
    </row>
    <row r="230" customHeight="1" spans="3:4">
      <c r="C230" s="16"/>
      <c r="D230" s="17"/>
    </row>
    <row r="231" customHeight="1" spans="3:4">
      <c r="C231" s="16"/>
      <c r="D231" s="17"/>
    </row>
    <row r="232" customHeight="1" spans="3:4">
      <c r="C232" s="16"/>
      <c r="D232" s="17"/>
    </row>
    <row r="233" customHeight="1" spans="3:4">
      <c r="C233" s="16"/>
      <c r="D233" s="17"/>
    </row>
    <row r="234" customHeight="1" spans="3:4">
      <c r="C234" s="16"/>
      <c r="D234" s="17"/>
    </row>
    <row r="235" customHeight="1" spans="3:4">
      <c r="C235" s="16"/>
      <c r="D235" s="17"/>
    </row>
    <row r="236" customHeight="1" spans="3:4">
      <c r="C236" s="16"/>
      <c r="D236" s="17"/>
    </row>
    <row r="237" customHeight="1" spans="3:4">
      <c r="C237" s="16"/>
      <c r="D237" s="17"/>
    </row>
    <row r="238" customHeight="1" spans="3:4">
      <c r="C238" s="16"/>
      <c r="D238" s="17"/>
    </row>
    <row r="239" customHeight="1" spans="3:4">
      <c r="C239" s="16"/>
      <c r="D239" s="17"/>
    </row>
    <row r="240" customHeight="1" spans="3:4">
      <c r="C240" s="16"/>
      <c r="D240" s="17"/>
    </row>
    <row r="241" customHeight="1" spans="3:4">
      <c r="C241" s="16"/>
      <c r="D241" s="17"/>
    </row>
    <row r="242" customHeight="1" spans="3:4">
      <c r="C242" s="16"/>
      <c r="D242" s="17"/>
    </row>
    <row r="243" customHeight="1" spans="3:4">
      <c r="C243" s="16"/>
      <c r="D243" s="17"/>
    </row>
    <row r="244" customHeight="1" spans="3:4">
      <c r="C244" s="16"/>
      <c r="D244" s="17"/>
    </row>
    <row r="245" customHeight="1" spans="3:4">
      <c r="C245" s="16"/>
      <c r="D245" s="17"/>
    </row>
    <row r="246" customHeight="1" spans="3:4">
      <c r="C246" s="16"/>
      <c r="D246" s="17"/>
    </row>
    <row r="247" customHeight="1" spans="3:4">
      <c r="C247" s="16"/>
      <c r="D247" s="17"/>
    </row>
    <row r="248" customHeight="1" spans="3:4">
      <c r="C248" s="16"/>
      <c r="D248" s="17"/>
    </row>
    <row r="249" customHeight="1" spans="3:4">
      <c r="C249" s="16"/>
      <c r="D249" s="17"/>
    </row>
    <row r="250" customHeight="1" spans="3:4">
      <c r="C250" s="16"/>
      <c r="D250" s="17"/>
    </row>
    <row r="251" customHeight="1" spans="3:4">
      <c r="C251" s="16"/>
      <c r="D251" s="17"/>
    </row>
    <row r="252" customHeight="1" spans="3:4">
      <c r="C252" s="16"/>
      <c r="D252" s="17"/>
    </row>
    <row r="253" customHeight="1" spans="3:4">
      <c r="C253" s="16"/>
      <c r="D253" s="17"/>
    </row>
    <row r="254" customHeight="1" spans="3:4">
      <c r="C254" s="16"/>
      <c r="D254" s="17"/>
    </row>
    <row r="255" customHeight="1" spans="3:4">
      <c r="C255" s="16"/>
      <c r="D255" s="17"/>
    </row>
    <row r="256" customHeight="1" spans="3:4">
      <c r="C256" s="16"/>
      <c r="D256" s="17"/>
    </row>
    <row r="257" customHeight="1" spans="3:4">
      <c r="C257" s="16"/>
      <c r="D257" s="17"/>
    </row>
    <row r="258" customHeight="1" spans="3:4">
      <c r="C258" s="16"/>
      <c r="D258" s="17"/>
    </row>
    <row r="259" customHeight="1" spans="3:4">
      <c r="C259" s="16"/>
      <c r="D259" s="17"/>
    </row>
    <row r="260" customHeight="1" spans="3:4">
      <c r="C260" s="16"/>
      <c r="D260" s="17"/>
    </row>
    <row r="261" customHeight="1" spans="3:4">
      <c r="C261" s="16"/>
      <c r="D261" s="17"/>
    </row>
    <row r="262" customHeight="1" spans="3:4">
      <c r="C262" s="16"/>
      <c r="D262" s="17"/>
    </row>
    <row r="263" customHeight="1" spans="3:4">
      <c r="C263" s="16"/>
      <c r="D263" s="17"/>
    </row>
    <row r="264" customHeight="1" spans="3:4">
      <c r="C264" s="16"/>
      <c r="D264" s="17"/>
    </row>
    <row r="265" customHeight="1" spans="3:4">
      <c r="C265" s="16"/>
      <c r="D265" s="17"/>
    </row>
    <row r="266" customHeight="1" spans="3:4">
      <c r="C266" s="16"/>
      <c r="D266" s="17"/>
    </row>
    <row r="267" customHeight="1" spans="3:4">
      <c r="C267" s="16"/>
      <c r="D267" s="17"/>
    </row>
    <row r="268" customHeight="1" spans="3:4">
      <c r="C268" s="16"/>
      <c r="D268" s="17"/>
    </row>
    <row r="269" customHeight="1" spans="3:4">
      <c r="C269" s="16"/>
      <c r="D269" s="17"/>
    </row>
    <row r="270" customHeight="1" spans="3:4">
      <c r="C270" s="16"/>
      <c r="D270" s="17"/>
    </row>
    <row r="271" customHeight="1" spans="3:4">
      <c r="C271" s="16"/>
      <c r="D271" s="17"/>
    </row>
    <row r="272" customHeight="1" spans="3:4">
      <c r="C272" s="16"/>
      <c r="D272" s="17"/>
    </row>
    <row r="273" customHeight="1" spans="3:4">
      <c r="C273" s="16"/>
      <c r="D273" s="17"/>
    </row>
    <row r="274" customHeight="1" spans="3:4">
      <c r="C274" s="16"/>
      <c r="D274" s="17"/>
    </row>
    <row r="275" customHeight="1" spans="3:4">
      <c r="C275" s="16"/>
      <c r="D275" s="17"/>
    </row>
    <row r="276" customHeight="1" spans="3:4">
      <c r="C276" s="16"/>
      <c r="D276" s="17"/>
    </row>
    <row r="277" customHeight="1" spans="3:4">
      <c r="C277" s="16"/>
      <c r="D277" s="17"/>
    </row>
    <row r="278" customHeight="1" spans="3:4">
      <c r="C278" s="16"/>
      <c r="D278" s="17"/>
    </row>
    <row r="279" customHeight="1" spans="3:4">
      <c r="C279" s="16"/>
      <c r="D279" s="17"/>
    </row>
    <row r="280" customHeight="1" spans="3:4">
      <c r="C280" s="16"/>
      <c r="D280" s="17"/>
    </row>
    <row r="281" customHeight="1" spans="3:4">
      <c r="C281" s="16"/>
      <c r="D281" s="17"/>
    </row>
    <row r="282" customHeight="1" spans="3:4">
      <c r="C282" s="16"/>
      <c r="D282" s="17"/>
    </row>
    <row r="283" customHeight="1" spans="3:4">
      <c r="C283" s="16"/>
      <c r="D283" s="17"/>
    </row>
    <row r="284" customHeight="1" spans="3:4">
      <c r="C284" s="16"/>
      <c r="D284" s="17"/>
    </row>
    <row r="285" customHeight="1" spans="3:4">
      <c r="C285" s="16"/>
      <c r="D285" s="17"/>
    </row>
    <row r="286" customHeight="1" spans="3:4">
      <c r="C286" s="16"/>
      <c r="D286" s="17"/>
    </row>
    <row r="287" customHeight="1" spans="3:4">
      <c r="C287" s="16"/>
      <c r="D287" s="17"/>
    </row>
    <row r="288" customHeight="1" spans="3:4">
      <c r="C288" s="16"/>
      <c r="D288" s="17"/>
    </row>
    <row r="289" customHeight="1" spans="3:4">
      <c r="C289" s="16"/>
      <c r="D289" s="17"/>
    </row>
    <row r="290" customHeight="1" spans="3:4">
      <c r="C290" s="16"/>
      <c r="D290" s="17"/>
    </row>
    <row r="291" customHeight="1" spans="3:4">
      <c r="C291" s="16"/>
      <c r="D291" s="17"/>
    </row>
    <row r="292" customHeight="1" spans="3:4">
      <c r="C292" s="16"/>
      <c r="D292" s="17"/>
    </row>
    <row r="293" customHeight="1" spans="3:4">
      <c r="C293" s="16"/>
      <c r="D293" s="17"/>
    </row>
    <row r="294" customHeight="1" spans="3:4">
      <c r="C294" s="16"/>
      <c r="D294" s="17"/>
    </row>
    <row r="295" customHeight="1" spans="3:4">
      <c r="C295" s="16"/>
      <c r="D295" s="17"/>
    </row>
    <row r="296" customHeight="1" spans="3:4">
      <c r="C296" s="16"/>
      <c r="D296" s="17"/>
    </row>
    <row r="297" customHeight="1" spans="3:4">
      <c r="C297" s="16"/>
      <c r="D297" s="17"/>
    </row>
    <row r="298" customHeight="1" spans="3:4">
      <c r="C298" s="16"/>
      <c r="D298" s="17"/>
    </row>
    <row r="299" customHeight="1" spans="3:4">
      <c r="C299" s="16"/>
      <c r="D299" s="17"/>
    </row>
    <row r="300" customHeight="1" spans="3:4">
      <c r="C300" s="16"/>
      <c r="D300" s="17"/>
    </row>
    <row r="301" customHeight="1" spans="3:4">
      <c r="C301" s="16"/>
      <c r="D301" s="17"/>
    </row>
    <row r="302" customHeight="1" spans="3:4">
      <c r="C302" s="16"/>
      <c r="D302" s="17"/>
    </row>
    <row r="303" customHeight="1" spans="3:4">
      <c r="C303" s="16"/>
      <c r="D303" s="17"/>
    </row>
    <row r="304" customHeight="1" spans="3:4">
      <c r="C304" s="16"/>
      <c r="D304" s="17"/>
    </row>
    <row r="305" customHeight="1" spans="3:4">
      <c r="C305" s="16"/>
      <c r="D305" s="17"/>
    </row>
    <row r="306" customHeight="1" spans="3:4">
      <c r="C306" s="16"/>
      <c r="D306" s="17"/>
    </row>
    <row r="307" customHeight="1" spans="3:4">
      <c r="C307" s="16"/>
      <c r="D307" s="17"/>
    </row>
    <row r="308" customHeight="1" spans="3:4">
      <c r="C308" s="16"/>
      <c r="D308" s="17"/>
    </row>
    <row r="309" customHeight="1" spans="3:4">
      <c r="C309" s="16"/>
      <c r="D309" s="17"/>
    </row>
    <row r="310" customHeight="1" spans="3:4">
      <c r="C310" s="16"/>
      <c r="D310" s="17"/>
    </row>
    <row r="311" customHeight="1" spans="3:4">
      <c r="C311" s="16"/>
      <c r="D311" s="17"/>
    </row>
    <row r="312" customHeight="1" spans="3:4">
      <c r="C312" s="16"/>
      <c r="D312" s="17"/>
    </row>
    <row r="313" customHeight="1" spans="3:4">
      <c r="C313" s="16"/>
      <c r="D313" s="17"/>
    </row>
    <row r="314" customHeight="1" spans="3:4">
      <c r="C314" s="16"/>
      <c r="D314" s="17"/>
    </row>
    <row r="315" customHeight="1" spans="3:4">
      <c r="C315" s="16"/>
      <c r="D315" s="17"/>
    </row>
    <row r="316" customHeight="1" spans="3:4">
      <c r="C316" s="16"/>
      <c r="D316" s="17"/>
    </row>
    <row r="317" customHeight="1" spans="3:4">
      <c r="C317" s="16"/>
      <c r="D317" s="17"/>
    </row>
    <row r="318" customHeight="1" spans="3:4">
      <c r="C318" s="16"/>
      <c r="D318" s="17"/>
    </row>
    <row r="319" customHeight="1" spans="3:4">
      <c r="C319" s="16"/>
      <c r="D319" s="17"/>
    </row>
    <row r="320" customHeight="1" spans="3:4">
      <c r="C320" s="16"/>
      <c r="D320" s="17"/>
    </row>
    <row r="321" customHeight="1" spans="3:4">
      <c r="C321" s="16"/>
      <c r="D321" s="17"/>
    </row>
    <row r="322" customHeight="1" spans="3:4">
      <c r="C322" s="16"/>
      <c r="D322" s="17"/>
    </row>
    <row r="323" customHeight="1" spans="3:4">
      <c r="C323" s="16"/>
      <c r="D323" s="17"/>
    </row>
    <row r="324" customHeight="1" spans="3:4">
      <c r="C324" s="16"/>
      <c r="D324" s="17"/>
    </row>
    <row r="325" customHeight="1" spans="3:4">
      <c r="C325" s="16"/>
      <c r="D325" s="17"/>
    </row>
    <row r="326" customHeight="1" spans="3:4">
      <c r="C326" s="16"/>
      <c r="D326" s="17"/>
    </row>
    <row r="327" customHeight="1" spans="3:4">
      <c r="C327" s="16"/>
      <c r="D327" s="17"/>
    </row>
    <row r="328" customHeight="1" spans="3:4">
      <c r="C328" s="16"/>
      <c r="D328" s="17"/>
    </row>
    <row r="329" customHeight="1" spans="3:4">
      <c r="C329" s="16"/>
      <c r="D329" s="17"/>
    </row>
    <row r="330" customHeight="1" spans="3:4">
      <c r="C330" s="16"/>
      <c r="D330" s="17"/>
    </row>
    <row r="331" customHeight="1" spans="3:4">
      <c r="C331" s="16"/>
      <c r="D331" s="17"/>
    </row>
    <row r="332" customHeight="1" spans="3:4">
      <c r="C332" s="16"/>
      <c r="D332" s="17"/>
    </row>
    <row r="333" customHeight="1" spans="3:4">
      <c r="C333" s="16"/>
      <c r="D333" s="17"/>
    </row>
    <row r="334" customHeight="1" spans="3:4">
      <c r="C334" s="16"/>
      <c r="D334" s="17"/>
    </row>
    <row r="335" customHeight="1" spans="3:4">
      <c r="C335" s="16"/>
      <c r="D335" s="17"/>
    </row>
    <row r="336" customHeight="1" spans="3:4">
      <c r="C336" s="16"/>
      <c r="D336" s="17"/>
    </row>
    <row r="337" customHeight="1" spans="3:4">
      <c r="C337" s="16"/>
      <c r="D337" s="17"/>
    </row>
    <row r="338" customHeight="1" spans="3:4">
      <c r="C338" s="16"/>
      <c r="D338" s="17"/>
    </row>
    <row r="339" customHeight="1" spans="3:4">
      <c r="C339" s="16"/>
      <c r="D339" s="17"/>
    </row>
    <row r="340" customHeight="1" spans="3:4">
      <c r="C340" s="16"/>
      <c r="D340" s="17"/>
    </row>
    <row r="341" customHeight="1" spans="3:4">
      <c r="C341" s="16"/>
      <c r="D341" s="17"/>
    </row>
    <row r="342" customHeight="1" spans="3:4">
      <c r="C342" s="16"/>
      <c r="D342" s="17"/>
    </row>
    <row r="343" customHeight="1" spans="3:4">
      <c r="C343" s="16"/>
      <c r="D343" s="17"/>
    </row>
    <row r="344" customHeight="1" spans="3:4">
      <c r="C344" s="16"/>
      <c r="D344" s="17"/>
    </row>
    <row r="345" customHeight="1" spans="3:4">
      <c r="C345" s="16"/>
      <c r="D345" s="17"/>
    </row>
    <row r="346" customHeight="1" spans="3:4">
      <c r="C346" s="16"/>
      <c r="D346" s="17"/>
    </row>
    <row r="347" customHeight="1" spans="3:4">
      <c r="C347" s="16"/>
      <c r="D347" s="17"/>
    </row>
    <row r="348" customHeight="1" spans="3:4">
      <c r="C348" s="16"/>
      <c r="D348" s="17"/>
    </row>
    <row r="349" customHeight="1" spans="3:4">
      <c r="C349" s="16"/>
      <c r="D349" s="17"/>
    </row>
    <row r="350" customHeight="1" spans="3:4">
      <c r="C350" s="16"/>
      <c r="D350" s="17"/>
    </row>
    <row r="351" customHeight="1" spans="3:4">
      <c r="C351" s="16"/>
      <c r="D351" s="17"/>
    </row>
    <row r="352" customHeight="1" spans="3:4">
      <c r="C352" s="16"/>
      <c r="D352" s="17"/>
    </row>
    <row r="353" customHeight="1" spans="3:4">
      <c r="C353" s="16"/>
      <c r="D353" s="17"/>
    </row>
    <row r="354" customHeight="1" spans="3:4">
      <c r="C354" s="16"/>
      <c r="D354" s="17"/>
    </row>
    <row r="355" customHeight="1" spans="3:4">
      <c r="C355" s="16"/>
      <c r="D355" s="17"/>
    </row>
    <row r="356" customHeight="1" spans="3:4">
      <c r="C356" s="16"/>
      <c r="D356" s="17"/>
    </row>
    <row r="357" customHeight="1" spans="3:4">
      <c r="C357" s="16"/>
      <c r="D357" s="17"/>
    </row>
    <row r="358" customHeight="1" spans="3:4">
      <c r="C358" s="16"/>
      <c r="D358" s="17"/>
    </row>
    <row r="359" customHeight="1" spans="3:4">
      <c r="C359" s="16"/>
      <c r="D359" s="17"/>
    </row>
    <row r="360" customHeight="1" spans="3:4">
      <c r="C360" s="16"/>
      <c r="D360" s="17"/>
    </row>
    <row r="361" customHeight="1" spans="3:4">
      <c r="C361" s="16"/>
      <c r="D361" s="17"/>
    </row>
    <row r="362" customHeight="1" spans="3:4">
      <c r="C362" s="16"/>
      <c r="D362" s="17"/>
    </row>
    <row r="363" customHeight="1" spans="3:4">
      <c r="C363" s="16"/>
      <c r="D363" s="17"/>
    </row>
    <row r="364" customHeight="1" spans="3:4">
      <c r="C364" s="16"/>
      <c r="D364" s="17"/>
    </row>
    <row r="365" customHeight="1" spans="3:4">
      <c r="C365" s="16"/>
      <c r="D365" s="17"/>
    </row>
    <row r="366" customHeight="1" spans="3:4">
      <c r="C366" s="16"/>
      <c r="D366" s="17"/>
    </row>
    <row r="367" customHeight="1" spans="3:4">
      <c r="C367" s="16"/>
      <c r="D367" s="17"/>
    </row>
    <row r="368" customHeight="1" spans="3:4">
      <c r="C368" s="16"/>
      <c r="D368" s="17"/>
    </row>
    <row r="369" customHeight="1" spans="3:4">
      <c r="C369" s="16"/>
      <c r="D369" s="17"/>
    </row>
    <row r="370" customHeight="1" spans="3:4">
      <c r="C370" s="16"/>
      <c r="D370" s="17"/>
    </row>
    <row r="371" customHeight="1" spans="3:4">
      <c r="C371" s="16"/>
      <c r="D371" s="17"/>
    </row>
    <row r="372" customHeight="1" spans="3:4">
      <c r="C372" s="16"/>
      <c r="D372" s="17"/>
    </row>
    <row r="373" customHeight="1" spans="3:4">
      <c r="C373" s="16"/>
      <c r="D373" s="17"/>
    </row>
    <row r="374" customHeight="1" spans="3:4">
      <c r="C374" s="16"/>
      <c r="D374" s="17"/>
    </row>
    <row r="375" customHeight="1" spans="3:4">
      <c r="C375" s="16"/>
      <c r="D375" s="17"/>
    </row>
    <row r="376" customHeight="1" spans="3:4">
      <c r="C376" s="16"/>
      <c r="D376" s="17"/>
    </row>
    <row r="377" customHeight="1" spans="3:4">
      <c r="C377" s="16"/>
      <c r="D377" s="17"/>
    </row>
    <row r="378" customHeight="1" spans="3:4">
      <c r="C378" s="16"/>
      <c r="D378" s="17"/>
    </row>
    <row r="379" customHeight="1" spans="3:4">
      <c r="C379" s="16"/>
      <c r="D379" s="17"/>
    </row>
    <row r="380" customHeight="1" spans="3:4">
      <c r="C380" s="16"/>
      <c r="D380" s="17"/>
    </row>
    <row r="381" customHeight="1" spans="3:4">
      <c r="C381" s="16"/>
      <c r="D381" s="17"/>
    </row>
    <row r="382" customHeight="1" spans="3:4">
      <c r="C382" s="16"/>
      <c r="D382" s="17"/>
    </row>
    <row r="383" customHeight="1" spans="3:4">
      <c r="C383" s="16"/>
      <c r="D383" s="17"/>
    </row>
    <row r="384" customHeight="1" spans="3:4">
      <c r="C384" s="16"/>
      <c r="D384" s="17"/>
    </row>
    <row r="385" customHeight="1" spans="3:4">
      <c r="C385" s="16"/>
      <c r="D385" s="17"/>
    </row>
    <row r="386" customHeight="1" spans="3:4">
      <c r="C386" s="16"/>
      <c r="D386" s="17"/>
    </row>
    <row r="387" customHeight="1" spans="3:4">
      <c r="C387" s="16"/>
      <c r="D387" s="17"/>
    </row>
    <row r="388" customHeight="1" spans="3:4">
      <c r="C388" s="16"/>
      <c r="D388" s="17"/>
    </row>
    <row r="389" customHeight="1" spans="3:4">
      <c r="C389" s="16"/>
      <c r="D389" s="17"/>
    </row>
    <row r="390" customHeight="1" spans="3:4">
      <c r="C390" s="16"/>
      <c r="D390" s="17"/>
    </row>
    <row r="391" customHeight="1" spans="3:4">
      <c r="C391" s="16"/>
      <c r="D391" s="17"/>
    </row>
    <row r="392" customHeight="1" spans="3:4">
      <c r="C392" s="16"/>
      <c r="D392" s="17"/>
    </row>
    <row r="393" customHeight="1" spans="3:4">
      <c r="C393" s="16"/>
      <c r="D393" s="17"/>
    </row>
    <row r="394" customHeight="1" spans="3:4">
      <c r="C394" s="16"/>
      <c r="D394" s="17"/>
    </row>
    <row r="395" customHeight="1" spans="3:4">
      <c r="C395" s="16"/>
      <c r="D395" s="17"/>
    </row>
    <row r="396" customHeight="1" spans="3:4">
      <c r="C396" s="16"/>
      <c r="D396" s="17"/>
    </row>
    <row r="397" customHeight="1" spans="3:4">
      <c r="C397" s="16"/>
      <c r="D397" s="17"/>
    </row>
    <row r="398" customHeight="1" spans="3:4">
      <c r="C398" s="16"/>
      <c r="D398" s="17"/>
    </row>
    <row r="399" customHeight="1" spans="3:4">
      <c r="C399" s="16"/>
      <c r="D399" s="17"/>
    </row>
    <row r="400" customHeight="1" spans="3:4">
      <c r="C400" s="16"/>
      <c r="D400" s="17"/>
    </row>
    <row r="401" customHeight="1" spans="3:4">
      <c r="C401" s="16"/>
      <c r="D401" s="17"/>
    </row>
    <row r="402" customHeight="1" spans="3:4">
      <c r="C402" s="16"/>
      <c r="D402" s="17"/>
    </row>
    <row r="403" customHeight="1" spans="3:4">
      <c r="C403" s="16"/>
      <c r="D403" s="17"/>
    </row>
    <row r="404" customHeight="1" spans="3:4">
      <c r="C404" s="16"/>
      <c r="D404" s="17"/>
    </row>
    <row r="405" customHeight="1" spans="3:4">
      <c r="C405" s="16"/>
      <c r="D405" s="17"/>
    </row>
    <row r="406" customHeight="1" spans="3:4">
      <c r="C406" s="16"/>
      <c r="D406" s="17"/>
    </row>
    <row r="407" customHeight="1" spans="3:4">
      <c r="C407" s="16"/>
      <c r="D407" s="17"/>
    </row>
    <row r="408" customHeight="1" spans="3:4">
      <c r="C408" s="16"/>
      <c r="D408" s="17"/>
    </row>
    <row r="409" customHeight="1" spans="3:4">
      <c r="C409" s="16"/>
      <c r="D409" s="17"/>
    </row>
    <row r="410" customHeight="1" spans="3:4">
      <c r="C410" s="16"/>
      <c r="D410" s="17"/>
    </row>
    <row r="411" customHeight="1" spans="3:4">
      <c r="C411" s="16"/>
      <c r="D411" s="17"/>
    </row>
    <row r="412" customHeight="1" spans="3:4">
      <c r="C412" s="16"/>
      <c r="D412" s="17"/>
    </row>
    <row r="413" customHeight="1" spans="3:4">
      <c r="C413" s="16"/>
      <c r="D413" s="17"/>
    </row>
    <row r="414" customHeight="1" spans="3:4">
      <c r="C414" s="16"/>
      <c r="D414" s="17"/>
    </row>
    <row r="415" customHeight="1" spans="3:4">
      <c r="C415" s="16"/>
      <c r="D415" s="17"/>
    </row>
    <row r="416" customHeight="1" spans="3:4">
      <c r="C416" s="16"/>
      <c r="D416" s="17"/>
    </row>
    <row r="417" customHeight="1" spans="3:4">
      <c r="C417" s="16"/>
      <c r="D417" s="17"/>
    </row>
    <row r="418" customHeight="1" spans="3:4">
      <c r="C418" s="16"/>
      <c r="D418" s="17"/>
    </row>
    <row r="419" customHeight="1" spans="3:4">
      <c r="C419" s="16"/>
      <c r="D419" s="17"/>
    </row>
    <row r="420" customHeight="1" spans="3:4">
      <c r="C420" s="16"/>
      <c r="D420" s="17"/>
    </row>
    <row r="421" customHeight="1" spans="3:4">
      <c r="C421" s="16"/>
      <c r="D421" s="17"/>
    </row>
    <row r="422" customHeight="1" spans="3:4">
      <c r="C422" s="16"/>
      <c r="D422" s="17"/>
    </row>
    <row r="423" customHeight="1" spans="3:4">
      <c r="C423" s="16"/>
      <c r="D423" s="17"/>
    </row>
    <row r="424" customHeight="1" spans="3:4">
      <c r="C424" s="16"/>
      <c r="D424" s="17"/>
    </row>
    <row r="425" customHeight="1" spans="3:4">
      <c r="C425" s="16"/>
      <c r="D425" s="17"/>
    </row>
    <row r="426" customHeight="1" spans="3:4">
      <c r="C426" s="16"/>
      <c r="D426" s="17"/>
    </row>
    <row r="427" customHeight="1" spans="3:4">
      <c r="C427" s="16"/>
      <c r="D427" s="17"/>
    </row>
    <row r="428" customHeight="1" spans="3:4">
      <c r="C428" s="16"/>
      <c r="D428" s="17"/>
    </row>
    <row r="429" customHeight="1" spans="3:4">
      <c r="C429" s="16"/>
      <c r="D429" s="17"/>
    </row>
    <row r="430" customHeight="1" spans="3:4">
      <c r="C430" s="16"/>
      <c r="D430" s="17"/>
    </row>
    <row r="431" customHeight="1" spans="3:4">
      <c r="C431" s="16"/>
      <c r="D431" s="17"/>
    </row>
    <row r="432" customHeight="1" spans="3:4">
      <c r="C432" s="16"/>
      <c r="D432" s="17"/>
    </row>
    <row r="433" customHeight="1" spans="3:4">
      <c r="C433" s="16"/>
      <c r="D433" s="17"/>
    </row>
    <row r="434" customHeight="1" spans="3:4">
      <c r="C434" s="16"/>
      <c r="D434" s="17"/>
    </row>
    <row r="435" customHeight="1" spans="3:4">
      <c r="C435" s="16"/>
      <c r="D435" s="17"/>
    </row>
    <row r="436" customHeight="1" spans="3:4">
      <c r="C436" s="16"/>
      <c r="D436" s="17"/>
    </row>
    <row r="437" customHeight="1" spans="3:4">
      <c r="C437" s="16"/>
      <c r="D437" s="17"/>
    </row>
    <row r="438" customHeight="1" spans="3:4">
      <c r="C438" s="16"/>
      <c r="D438" s="17"/>
    </row>
    <row r="439" customHeight="1" spans="3:4">
      <c r="C439" s="16"/>
      <c r="D439" s="17"/>
    </row>
    <row r="440" customHeight="1" spans="3:4">
      <c r="C440" s="16"/>
      <c r="D440" s="17"/>
    </row>
    <row r="441" customHeight="1" spans="3:4">
      <c r="C441" s="16"/>
      <c r="D441" s="17"/>
    </row>
    <row r="442" customHeight="1" spans="3:4">
      <c r="C442" s="16"/>
      <c r="D442" s="17"/>
    </row>
    <row r="443" customHeight="1" spans="3:4">
      <c r="C443" s="16"/>
      <c r="D443" s="17"/>
    </row>
    <row r="444" customHeight="1" spans="3:4">
      <c r="C444" s="16"/>
      <c r="D444" s="17"/>
    </row>
    <row r="445" customHeight="1" spans="3:4">
      <c r="C445" s="16"/>
      <c r="D445" s="17"/>
    </row>
    <row r="446" customHeight="1" spans="3:4">
      <c r="C446" s="16"/>
      <c r="D446" s="17"/>
    </row>
    <row r="447" customHeight="1" spans="3:4">
      <c r="C447" s="16"/>
      <c r="D447" s="17"/>
    </row>
    <row r="448" customHeight="1" spans="3:4">
      <c r="C448" s="16"/>
      <c r="D448" s="17"/>
    </row>
    <row r="449" customHeight="1" spans="3:4">
      <c r="C449" s="16"/>
      <c r="D449" s="17"/>
    </row>
    <row r="450" customHeight="1" spans="3:4">
      <c r="C450" s="16"/>
      <c r="D450" s="17"/>
    </row>
    <row r="451" customHeight="1" spans="3:4">
      <c r="C451" s="16"/>
      <c r="D451" s="17"/>
    </row>
    <row r="452" customHeight="1" spans="3:4">
      <c r="C452" s="16"/>
      <c r="D452" s="17"/>
    </row>
    <row r="453" customHeight="1" spans="3:4">
      <c r="C453" s="16"/>
      <c r="D453" s="17"/>
    </row>
    <row r="454" customHeight="1" spans="3:4">
      <c r="C454" s="16"/>
      <c r="D454" s="17"/>
    </row>
    <row r="455" customHeight="1" spans="3:4">
      <c r="C455" s="16"/>
      <c r="D455" s="17"/>
    </row>
    <row r="456" customHeight="1" spans="3:4">
      <c r="C456" s="16"/>
      <c r="D456" s="17"/>
    </row>
    <row r="457" customHeight="1" spans="3:4">
      <c r="C457" s="16"/>
      <c r="D457" s="17"/>
    </row>
    <row r="458" customHeight="1" spans="3:4">
      <c r="C458" s="16"/>
      <c r="D458" s="17"/>
    </row>
    <row r="459" customHeight="1" spans="3:4">
      <c r="C459" s="16"/>
      <c r="D459" s="17"/>
    </row>
    <row r="460" customHeight="1" spans="3:4">
      <c r="C460" s="16"/>
      <c r="D460" s="17"/>
    </row>
    <row r="461" customHeight="1" spans="3:4">
      <c r="C461" s="16"/>
      <c r="D461" s="17"/>
    </row>
    <row r="462" customHeight="1" spans="3:4">
      <c r="C462" s="16"/>
      <c r="D462" s="17"/>
    </row>
    <row r="463" customHeight="1" spans="3:4">
      <c r="C463" s="16"/>
      <c r="D463" s="17"/>
    </row>
    <row r="464" customHeight="1" spans="3:4">
      <c r="C464" s="16"/>
      <c r="D464" s="17"/>
    </row>
    <row r="465" customHeight="1" spans="3:4">
      <c r="C465" s="16"/>
      <c r="D465" s="17"/>
    </row>
    <row r="466" customHeight="1" spans="3:4">
      <c r="C466" s="16"/>
      <c r="D466" s="17"/>
    </row>
    <row r="467" customHeight="1" spans="3:4">
      <c r="C467" s="16"/>
      <c r="D467" s="17"/>
    </row>
    <row r="468" customHeight="1" spans="3:4">
      <c r="C468" s="16"/>
      <c r="D468" s="17"/>
    </row>
    <row r="469" customHeight="1" spans="3:4">
      <c r="C469" s="16"/>
      <c r="D469" s="17"/>
    </row>
    <row r="470" customHeight="1" spans="3:4">
      <c r="C470" s="16"/>
      <c r="D470" s="17"/>
    </row>
    <row r="471" customHeight="1" spans="3:4">
      <c r="C471" s="16"/>
      <c r="D471" s="17"/>
    </row>
    <row r="472" customHeight="1" spans="3:4">
      <c r="C472" s="16"/>
      <c r="D472" s="17"/>
    </row>
    <row r="473" customHeight="1" spans="3:4">
      <c r="C473" s="16"/>
      <c r="D473" s="17"/>
    </row>
    <row r="474" customHeight="1" spans="3:4">
      <c r="C474" s="16"/>
      <c r="D474" s="17"/>
    </row>
    <row r="475" customHeight="1" spans="3:4">
      <c r="C475" s="16"/>
      <c r="D475" s="17"/>
    </row>
    <row r="476" customHeight="1" spans="3:4">
      <c r="C476" s="16"/>
      <c r="D476" s="17"/>
    </row>
    <row r="477" customHeight="1" spans="3:4">
      <c r="C477" s="16"/>
      <c r="D477" s="17"/>
    </row>
    <row r="478" customHeight="1" spans="3:4">
      <c r="C478" s="16"/>
      <c r="D478" s="17"/>
    </row>
    <row r="479" customHeight="1" spans="3:4">
      <c r="C479" s="16"/>
      <c r="D479" s="17"/>
    </row>
    <row r="480" customHeight="1" spans="3:4">
      <c r="C480" s="16"/>
      <c r="D480" s="17"/>
    </row>
    <row r="481" customHeight="1" spans="3:4">
      <c r="C481" s="16"/>
      <c r="D481" s="17"/>
    </row>
    <row r="482" customHeight="1" spans="3:4">
      <c r="C482" s="16"/>
      <c r="D482" s="17"/>
    </row>
    <row r="483" customHeight="1" spans="3:4">
      <c r="C483" s="16"/>
      <c r="D483" s="17"/>
    </row>
    <row r="484" customHeight="1" spans="3:4">
      <c r="C484" s="16"/>
      <c r="D484" s="17"/>
    </row>
    <row r="485" customHeight="1" spans="3:4">
      <c r="C485" s="16"/>
      <c r="D485" s="17"/>
    </row>
    <row r="486" customHeight="1" spans="3:4">
      <c r="C486" s="16"/>
      <c r="D486" s="17"/>
    </row>
    <row r="487" customHeight="1" spans="3:4">
      <c r="C487" s="16"/>
      <c r="D487" s="17"/>
    </row>
    <row r="488" customHeight="1" spans="3:4">
      <c r="C488" s="16"/>
      <c r="D488" s="17"/>
    </row>
    <row r="489" customHeight="1" spans="3:4">
      <c r="C489" s="16"/>
      <c r="D489" s="17"/>
    </row>
    <row r="490" customHeight="1" spans="3:4">
      <c r="C490" s="16"/>
      <c r="D490" s="17"/>
    </row>
    <row r="491" customHeight="1" spans="3:4">
      <c r="C491" s="16"/>
      <c r="D491" s="17"/>
    </row>
    <row r="492" customHeight="1" spans="3:4">
      <c r="C492" s="16"/>
      <c r="D492" s="17"/>
    </row>
    <row r="493" customHeight="1" spans="3:4">
      <c r="C493" s="16"/>
      <c r="D493" s="17"/>
    </row>
    <row r="494" customHeight="1" spans="3:4">
      <c r="C494" s="16"/>
      <c r="D494" s="17"/>
    </row>
    <row r="495" customHeight="1" spans="3:4">
      <c r="C495" s="16"/>
      <c r="D495" s="17"/>
    </row>
    <row r="496" customHeight="1" spans="3:4">
      <c r="C496" s="16"/>
      <c r="D496" s="17"/>
    </row>
    <row r="497" customHeight="1" spans="3:4">
      <c r="C497" s="16"/>
      <c r="D497" s="17"/>
    </row>
    <row r="498" customHeight="1" spans="3:4">
      <c r="C498" s="16"/>
      <c r="D498" s="17"/>
    </row>
    <row r="499" customHeight="1" spans="3:4">
      <c r="C499" s="16"/>
      <c r="D499" s="17"/>
    </row>
    <row r="500" customHeight="1" spans="3:4">
      <c r="C500" s="16"/>
      <c r="D500" s="17"/>
    </row>
    <row r="501" customHeight="1" spans="3:4">
      <c r="C501" s="16"/>
      <c r="D501" s="17"/>
    </row>
    <row r="502" customHeight="1" spans="3:4">
      <c r="C502" s="16"/>
      <c r="D502" s="17"/>
    </row>
    <row r="503" customHeight="1" spans="3:4">
      <c r="C503" s="16"/>
      <c r="D503" s="17"/>
    </row>
    <row r="504" customHeight="1" spans="3:4">
      <c r="C504" s="16"/>
      <c r="D504" s="17"/>
    </row>
    <row r="505" customHeight="1" spans="3:4">
      <c r="C505" s="16"/>
      <c r="D505" s="17"/>
    </row>
    <row r="506" customHeight="1" spans="3:4">
      <c r="C506" s="16"/>
      <c r="D506" s="17"/>
    </row>
    <row r="507" customHeight="1" spans="3:4">
      <c r="C507" s="16"/>
      <c r="D507" s="17"/>
    </row>
    <row r="508" customHeight="1" spans="3:4">
      <c r="C508" s="16"/>
      <c r="D508" s="17"/>
    </row>
    <row r="509" customHeight="1" spans="3:4">
      <c r="C509" s="16"/>
      <c r="D509" s="17"/>
    </row>
    <row r="510" customHeight="1" spans="3:4">
      <c r="C510" s="16"/>
      <c r="D510" s="17"/>
    </row>
    <row r="511" customHeight="1" spans="3:4">
      <c r="C511" s="16"/>
      <c r="D511" s="17"/>
    </row>
    <row r="512" customHeight="1" spans="3:4">
      <c r="C512" s="16"/>
      <c r="D512" s="17"/>
    </row>
    <row r="513" customHeight="1" spans="3:4">
      <c r="C513" s="16"/>
      <c r="D513" s="17"/>
    </row>
    <row r="514" customHeight="1" spans="3:4">
      <c r="C514" s="16"/>
      <c r="D514" s="17"/>
    </row>
    <row r="515" customHeight="1" spans="3:4">
      <c r="C515" s="16"/>
      <c r="D515" s="17"/>
    </row>
    <row r="516" customHeight="1" spans="3:4">
      <c r="C516" s="16"/>
      <c r="D516" s="17"/>
    </row>
    <row r="517" customHeight="1" spans="3:4">
      <c r="C517" s="16"/>
      <c r="D517" s="17"/>
    </row>
    <row r="518" customHeight="1" spans="3:4">
      <c r="C518" s="16"/>
      <c r="D518" s="17"/>
    </row>
    <row r="519" customHeight="1" spans="3:4">
      <c r="C519" s="16"/>
      <c r="D519" s="17"/>
    </row>
    <row r="520" customHeight="1" spans="3:4">
      <c r="C520" s="16"/>
      <c r="D520" s="17"/>
    </row>
    <row r="521" customHeight="1" spans="3:4">
      <c r="C521" s="16"/>
      <c r="D521" s="17"/>
    </row>
    <row r="522" customHeight="1" spans="3:4">
      <c r="C522" s="16"/>
      <c r="D522" s="17"/>
    </row>
    <row r="523" customHeight="1" spans="3:4">
      <c r="C523" s="16"/>
      <c r="D523" s="17"/>
    </row>
    <row r="524" customHeight="1" spans="3:4">
      <c r="C524" s="16"/>
      <c r="D524" s="17"/>
    </row>
    <row r="525" customHeight="1" spans="3:4">
      <c r="C525" s="16"/>
      <c r="D525" s="17"/>
    </row>
    <row r="526" customHeight="1" spans="3:4">
      <c r="C526" s="16"/>
      <c r="D526" s="17"/>
    </row>
    <row r="527" customHeight="1" spans="3:4">
      <c r="C527" s="16"/>
      <c r="D527" s="17"/>
    </row>
    <row r="528" customHeight="1" spans="3:4">
      <c r="C528" s="16"/>
      <c r="D528" s="17"/>
    </row>
    <row r="529" customHeight="1" spans="3:4">
      <c r="C529" s="16"/>
      <c r="D529" s="17"/>
    </row>
    <row r="530" customHeight="1" spans="3:4">
      <c r="C530" s="16"/>
      <c r="D530" s="17"/>
    </row>
    <row r="531" customHeight="1" spans="3:4">
      <c r="C531" s="16"/>
      <c r="D531" s="17"/>
    </row>
    <row r="532" customHeight="1" spans="3:4">
      <c r="C532" s="16"/>
      <c r="D532" s="17"/>
    </row>
    <row r="533" customHeight="1" spans="3:4">
      <c r="C533" s="16"/>
      <c r="D533" s="17"/>
    </row>
    <row r="534" customHeight="1" spans="3:4">
      <c r="C534" s="16"/>
      <c r="D534" s="17"/>
    </row>
    <row r="535" customHeight="1" spans="3:4">
      <c r="C535" s="16"/>
      <c r="D535" s="17"/>
    </row>
    <row r="536" customHeight="1" spans="3:4">
      <c r="C536" s="16"/>
      <c r="D536" s="17"/>
    </row>
    <row r="537" customHeight="1" spans="3:4">
      <c r="C537" s="16"/>
      <c r="D537" s="17"/>
    </row>
    <row r="538" customHeight="1" spans="3:4">
      <c r="C538" s="16"/>
      <c r="D538" s="17"/>
    </row>
    <row r="539" customHeight="1" spans="3:4">
      <c r="C539" s="16"/>
      <c r="D539" s="17"/>
    </row>
    <row r="540" customHeight="1" spans="3:4">
      <c r="C540" s="16"/>
      <c r="D540" s="17"/>
    </row>
    <row r="541" customHeight="1" spans="3:4">
      <c r="C541" s="16"/>
      <c r="D541" s="17"/>
    </row>
    <row r="542" customHeight="1" spans="3:4">
      <c r="C542" s="16"/>
      <c r="D542" s="17"/>
    </row>
    <row r="543" customHeight="1" spans="3:4">
      <c r="C543" s="16"/>
      <c r="D543" s="17"/>
    </row>
    <row r="544" customHeight="1" spans="3:4">
      <c r="C544" s="16"/>
      <c r="D544" s="17"/>
    </row>
    <row r="545" customHeight="1" spans="3:4">
      <c r="C545" s="16"/>
      <c r="D545" s="17"/>
    </row>
    <row r="546" customHeight="1" spans="3:4">
      <c r="C546" s="16"/>
      <c r="D546" s="17"/>
    </row>
    <row r="547" customHeight="1" spans="3:4">
      <c r="C547" s="16"/>
      <c r="D547" s="17"/>
    </row>
    <row r="548" customHeight="1" spans="3:4">
      <c r="C548" s="16"/>
      <c r="D548" s="17"/>
    </row>
    <row r="549" customHeight="1" spans="3:4">
      <c r="C549" s="16"/>
      <c r="D549" s="17"/>
    </row>
    <row r="550" customHeight="1" spans="3:4">
      <c r="C550" s="16"/>
      <c r="D550" s="17"/>
    </row>
    <row r="551" customHeight="1" spans="3:4">
      <c r="C551" s="16"/>
      <c r="D551" s="17"/>
    </row>
    <row r="552" customHeight="1" spans="3:4">
      <c r="C552" s="16"/>
      <c r="D552" s="17"/>
    </row>
    <row r="553" customHeight="1" spans="3:4">
      <c r="C553" s="16"/>
      <c r="D553" s="17"/>
    </row>
    <row r="554" customHeight="1" spans="3:4">
      <c r="C554" s="16"/>
      <c r="D554" s="17"/>
    </row>
    <row r="555" customHeight="1" spans="3:4">
      <c r="C555" s="16"/>
      <c r="D555" s="17"/>
    </row>
    <row r="556" customHeight="1" spans="3:4">
      <c r="C556" s="16"/>
      <c r="D556" s="17"/>
    </row>
    <row r="557" customHeight="1" spans="3:4">
      <c r="C557" s="16"/>
      <c r="D557" s="17"/>
    </row>
    <row r="558" customHeight="1" spans="3:4">
      <c r="C558" s="16"/>
      <c r="D558" s="17"/>
    </row>
    <row r="559" customHeight="1" spans="3:4">
      <c r="C559" s="16"/>
      <c r="D559" s="17"/>
    </row>
    <row r="560" customHeight="1" spans="3:4">
      <c r="C560" s="16"/>
      <c r="D560" s="17"/>
    </row>
    <row r="561" customHeight="1" spans="3:4">
      <c r="C561" s="16"/>
      <c r="D561" s="17"/>
    </row>
    <row r="562" customHeight="1" spans="3:4">
      <c r="C562" s="16"/>
      <c r="D562" s="17"/>
    </row>
    <row r="563" customHeight="1" spans="3:4">
      <c r="C563" s="16"/>
      <c r="D563" s="17"/>
    </row>
    <row r="564" customHeight="1" spans="3:4">
      <c r="C564" s="16"/>
      <c r="D564" s="17"/>
    </row>
    <row r="565" customHeight="1" spans="3:4">
      <c r="C565" s="16"/>
      <c r="D565" s="17"/>
    </row>
    <row r="566" customHeight="1" spans="3:4">
      <c r="C566" s="16"/>
      <c r="D566" s="17"/>
    </row>
    <row r="567" customHeight="1" spans="3:4">
      <c r="C567" s="16"/>
      <c r="D567" s="17"/>
    </row>
    <row r="568" customHeight="1" spans="3:4">
      <c r="C568" s="16"/>
      <c r="D568" s="17"/>
    </row>
    <row r="569" customHeight="1" spans="3:4">
      <c r="C569" s="16"/>
      <c r="D569" s="17"/>
    </row>
    <row r="570" customHeight="1" spans="3:4">
      <c r="C570" s="16"/>
      <c r="D570" s="17"/>
    </row>
    <row r="571" customHeight="1" spans="3:4">
      <c r="C571" s="16"/>
      <c r="D571" s="17"/>
    </row>
    <row r="572" customHeight="1" spans="3:4">
      <c r="C572" s="16"/>
      <c r="D572" s="17"/>
    </row>
    <row r="573" customHeight="1" spans="3:4">
      <c r="C573" s="16"/>
      <c r="D573" s="17"/>
    </row>
    <row r="574" customHeight="1" spans="3:4">
      <c r="C574" s="16"/>
      <c r="D574" s="17"/>
    </row>
    <row r="575" customHeight="1" spans="3:4">
      <c r="C575" s="16"/>
      <c r="D575" s="17"/>
    </row>
    <row r="576" customHeight="1" spans="3:4">
      <c r="C576" s="16"/>
      <c r="D576" s="17"/>
    </row>
    <row r="577" customHeight="1" spans="3:4">
      <c r="C577" s="16"/>
      <c r="D577" s="17"/>
    </row>
    <row r="578" customHeight="1" spans="3:4">
      <c r="C578" s="16"/>
      <c r="D578" s="17"/>
    </row>
    <row r="579" customHeight="1" spans="3:4">
      <c r="C579" s="16"/>
      <c r="D579" s="17"/>
    </row>
    <row r="580" customHeight="1" spans="3:4">
      <c r="C580" s="16"/>
      <c r="D580" s="17"/>
    </row>
    <row r="581" customHeight="1" spans="3:4">
      <c r="C581" s="16"/>
      <c r="D581" s="17"/>
    </row>
    <row r="582" customHeight="1" spans="3:4">
      <c r="C582" s="16"/>
      <c r="D582" s="17"/>
    </row>
    <row r="583" customHeight="1" spans="3:4">
      <c r="C583" s="16"/>
      <c r="D583" s="17"/>
    </row>
    <row r="584" customHeight="1" spans="3:4">
      <c r="C584" s="16"/>
      <c r="D584" s="17"/>
    </row>
    <row r="585" customHeight="1" spans="3:4">
      <c r="C585" s="16"/>
      <c r="D585" s="17"/>
    </row>
    <row r="586" customHeight="1" spans="3:4">
      <c r="C586" s="16"/>
      <c r="D586" s="17"/>
    </row>
    <row r="587" customHeight="1" spans="3:4">
      <c r="C587" s="16"/>
      <c r="D587" s="17"/>
    </row>
    <row r="588" customHeight="1" spans="3:4">
      <c r="C588" s="16"/>
      <c r="D588" s="17"/>
    </row>
    <row r="589" customHeight="1" spans="3:4">
      <c r="C589" s="16"/>
      <c r="D589" s="17"/>
    </row>
    <row r="590" customHeight="1" spans="3:4">
      <c r="C590" s="16"/>
      <c r="D590" s="17"/>
    </row>
    <row r="591" customHeight="1" spans="3:4">
      <c r="C591" s="16"/>
      <c r="D591" s="17"/>
    </row>
    <row r="592" customHeight="1" spans="3:4">
      <c r="C592" s="16"/>
      <c r="D592" s="17"/>
    </row>
    <row r="593" customHeight="1" spans="3:4">
      <c r="C593" s="16"/>
      <c r="D593" s="17"/>
    </row>
    <row r="594" customHeight="1" spans="3:4">
      <c r="C594" s="16"/>
      <c r="D594" s="17"/>
    </row>
    <row r="595" customHeight="1" spans="3:4">
      <c r="C595" s="16"/>
      <c r="D595" s="17"/>
    </row>
    <row r="596" customHeight="1" spans="3:4">
      <c r="C596" s="16"/>
      <c r="D596" s="17"/>
    </row>
    <row r="597" customHeight="1" spans="3:4">
      <c r="C597" s="16"/>
      <c r="D597" s="17"/>
    </row>
    <row r="598" customHeight="1" spans="3:4">
      <c r="C598" s="16"/>
      <c r="D598" s="17"/>
    </row>
    <row r="599" customHeight="1" spans="3:4">
      <c r="C599" s="16"/>
      <c r="D599" s="17"/>
    </row>
    <row r="600" customHeight="1" spans="3:4">
      <c r="C600" s="16"/>
      <c r="D600" s="17"/>
    </row>
    <row r="601" customHeight="1" spans="3:4">
      <c r="C601" s="16"/>
      <c r="D601" s="17"/>
    </row>
    <row r="602" customHeight="1" spans="3:4">
      <c r="C602" s="16"/>
      <c r="D602" s="17"/>
    </row>
    <row r="603" customHeight="1" spans="3:4">
      <c r="C603" s="16"/>
      <c r="D603" s="17"/>
    </row>
    <row r="604" customHeight="1" spans="3:4">
      <c r="C604" s="16"/>
      <c r="D604" s="17"/>
    </row>
    <row r="605" customHeight="1" spans="3:4">
      <c r="C605" s="16"/>
      <c r="D605" s="17"/>
    </row>
    <row r="606" customHeight="1" spans="3:4">
      <c r="C606" s="16"/>
      <c r="D606" s="17"/>
    </row>
    <row r="607" customHeight="1" spans="3:4">
      <c r="C607" s="16"/>
      <c r="D607" s="17"/>
    </row>
    <row r="608" customHeight="1" spans="3:4">
      <c r="C608" s="16"/>
      <c r="D608" s="17"/>
    </row>
    <row r="609" customHeight="1" spans="3:4">
      <c r="C609" s="16"/>
      <c r="D609" s="17"/>
    </row>
    <row r="610" customHeight="1" spans="3:4">
      <c r="C610" s="16"/>
      <c r="D610" s="17"/>
    </row>
    <row r="611" customHeight="1" spans="3:4">
      <c r="C611" s="16"/>
      <c r="D611" s="17"/>
    </row>
    <row r="612" customHeight="1" spans="3:4">
      <c r="C612" s="16"/>
      <c r="D612" s="17"/>
    </row>
    <row r="613" customHeight="1" spans="3:4">
      <c r="C613" s="16"/>
      <c r="D613" s="17"/>
    </row>
    <row r="614" customHeight="1" spans="3:4">
      <c r="C614" s="16"/>
      <c r="D614" s="17"/>
    </row>
    <row r="615" customHeight="1" spans="3:4">
      <c r="C615" s="16"/>
      <c r="D615" s="17"/>
    </row>
    <row r="616" customHeight="1" spans="3:4">
      <c r="C616" s="16"/>
      <c r="D616" s="17"/>
    </row>
    <row r="617" customHeight="1" spans="3:4">
      <c r="C617" s="16"/>
      <c r="D617" s="17"/>
    </row>
    <row r="618" customHeight="1" spans="3:4">
      <c r="C618" s="16"/>
      <c r="D618" s="17"/>
    </row>
    <row r="619" customHeight="1" spans="3:4">
      <c r="C619" s="16"/>
      <c r="D619" s="17"/>
    </row>
    <row r="620" customHeight="1" spans="3:4">
      <c r="C620" s="16"/>
      <c r="D620" s="17"/>
    </row>
    <row r="621" customHeight="1" spans="3:4">
      <c r="C621" s="16"/>
      <c r="D621" s="17"/>
    </row>
    <row r="622" customHeight="1" spans="3:4">
      <c r="C622" s="16"/>
      <c r="D622" s="17"/>
    </row>
    <row r="623" customHeight="1" spans="3:4">
      <c r="C623" s="16"/>
      <c r="D623" s="17"/>
    </row>
    <row r="624" customHeight="1" spans="3:4">
      <c r="C624" s="16"/>
      <c r="D624" s="17"/>
    </row>
    <row r="625" customHeight="1" spans="3:4">
      <c r="C625" s="16"/>
      <c r="D625" s="17"/>
    </row>
    <row r="626" customHeight="1" spans="3:4">
      <c r="C626" s="16"/>
      <c r="D626" s="17"/>
    </row>
    <row r="627" customHeight="1" spans="3:4">
      <c r="C627" s="16"/>
      <c r="D627" s="17"/>
    </row>
    <row r="628" customHeight="1" spans="3:4">
      <c r="C628" s="16"/>
      <c r="D628" s="17"/>
    </row>
    <row r="629" customHeight="1" spans="3:4">
      <c r="C629" s="16"/>
      <c r="D629" s="17"/>
    </row>
    <row r="630" customHeight="1" spans="3:4">
      <c r="C630" s="16"/>
      <c r="D630" s="17"/>
    </row>
    <row r="631" customHeight="1" spans="3:4">
      <c r="C631" s="16"/>
      <c r="D631" s="17"/>
    </row>
    <row r="632" customHeight="1" spans="3:4">
      <c r="C632" s="16"/>
      <c r="D632" s="17"/>
    </row>
    <row r="633" customHeight="1" spans="3:4">
      <c r="C633" s="16"/>
      <c r="D633" s="17"/>
    </row>
    <row r="634" customHeight="1" spans="3:4">
      <c r="C634" s="16"/>
      <c r="D634" s="17"/>
    </row>
    <row r="635" customHeight="1" spans="3:4">
      <c r="C635" s="16"/>
      <c r="D635" s="17"/>
    </row>
    <row r="636" customHeight="1" spans="3:4">
      <c r="C636" s="16"/>
      <c r="D636" s="17"/>
    </row>
    <row r="637" customHeight="1" spans="3:4">
      <c r="C637" s="16"/>
      <c r="D637" s="17"/>
    </row>
    <row r="638" customHeight="1" spans="3:4">
      <c r="C638" s="16"/>
      <c r="D638" s="17"/>
    </row>
    <row r="639" customHeight="1" spans="3:4">
      <c r="C639" s="16"/>
      <c r="D639" s="17"/>
    </row>
    <row r="640" customHeight="1" spans="3:4">
      <c r="C640" s="16"/>
      <c r="D640" s="17"/>
    </row>
    <row r="641" customHeight="1" spans="3:4">
      <c r="C641" s="16"/>
      <c r="D641" s="17"/>
    </row>
    <row r="642" customHeight="1" spans="3:4">
      <c r="C642" s="16"/>
      <c r="D642" s="17"/>
    </row>
    <row r="643" customHeight="1" spans="3:4">
      <c r="C643" s="16"/>
      <c r="D643" s="17"/>
    </row>
    <row r="644" customHeight="1" spans="3:4">
      <c r="C644" s="16"/>
      <c r="D644" s="17"/>
    </row>
    <row r="645" customHeight="1" spans="3:4">
      <c r="C645" s="16"/>
      <c r="D645" s="17"/>
    </row>
    <row r="646" customHeight="1" spans="3:4">
      <c r="C646" s="16"/>
      <c r="D646" s="17"/>
    </row>
    <row r="647" customHeight="1" spans="3:4">
      <c r="C647" s="16"/>
      <c r="D647" s="17"/>
    </row>
    <row r="648" customHeight="1" spans="3:4">
      <c r="C648" s="16"/>
      <c r="D648" s="17"/>
    </row>
    <row r="649" customHeight="1" spans="3:4">
      <c r="C649" s="16"/>
      <c r="D649" s="17"/>
    </row>
    <row r="650" customHeight="1" spans="3:4">
      <c r="C650" s="16"/>
      <c r="D650" s="17"/>
    </row>
    <row r="651" customHeight="1" spans="3:4">
      <c r="C651" s="16"/>
      <c r="D651" s="17"/>
    </row>
    <row r="652" customHeight="1" spans="3:4">
      <c r="C652" s="16"/>
      <c r="D652" s="17"/>
    </row>
    <row r="653" customHeight="1" spans="3:4">
      <c r="C653" s="16"/>
      <c r="D653" s="17"/>
    </row>
    <row r="654" customHeight="1" spans="3:4">
      <c r="C654" s="16"/>
      <c r="D654" s="17"/>
    </row>
    <row r="655" customHeight="1" spans="3:4">
      <c r="C655" s="16"/>
      <c r="D655" s="17"/>
    </row>
    <row r="656" customHeight="1" spans="3:4">
      <c r="C656" s="16"/>
      <c r="D656" s="17"/>
    </row>
    <row r="657" customHeight="1" spans="3:4">
      <c r="C657" s="16"/>
      <c r="D657" s="17"/>
    </row>
    <row r="658" customHeight="1" spans="3:4">
      <c r="C658" s="16"/>
      <c r="D658" s="17"/>
    </row>
    <row r="659" customHeight="1" spans="3:4">
      <c r="C659" s="16"/>
      <c r="D659" s="17"/>
    </row>
    <row r="660" customHeight="1" spans="3:4">
      <c r="C660" s="16"/>
      <c r="D660" s="17"/>
    </row>
    <row r="661" customHeight="1" spans="3:4">
      <c r="C661" s="16"/>
      <c r="D661" s="17"/>
    </row>
    <row r="662" customHeight="1" spans="3:4">
      <c r="C662" s="16"/>
      <c r="D662" s="17"/>
    </row>
    <row r="663" customHeight="1" spans="3:4">
      <c r="C663" s="16"/>
      <c r="D663" s="17"/>
    </row>
    <row r="664" customHeight="1" spans="3:4">
      <c r="C664" s="16"/>
      <c r="D664" s="17"/>
    </row>
    <row r="665" customHeight="1" spans="3:4">
      <c r="C665" s="16"/>
      <c r="D665" s="17"/>
    </row>
    <row r="666" customHeight="1" spans="3:4">
      <c r="C666" s="16"/>
      <c r="D666" s="17"/>
    </row>
    <row r="667" customHeight="1" spans="3:4">
      <c r="C667" s="16"/>
      <c r="D667" s="17"/>
    </row>
    <row r="668" customHeight="1" spans="3:4">
      <c r="C668" s="16"/>
      <c r="D668" s="17"/>
    </row>
    <row r="669" customHeight="1" spans="3:4">
      <c r="C669" s="16"/>
      <c r="D669" s="17"/>
    </row>
    <row r="670" customHeight="1" spans="3:4">
      <c r="C670" s="16"/>
      <c r="D670" s="17"/>
    </row>
    <row r="671" customHeight="1" spans="3:4">
      <c r="C671" s="16"/>
      <c r="D671" s="17"/>
    </row>
    <row r="672" customHeight="1" spans="3:4">
      <c r="C672" s="16"/>
      <c r="D672" s="17"/>
    </row>
    <row r="673" customHeight="1" spans="3:4">
      <c r="C673" s="16"/>
      <c r="D673" s="17"/>
    </row>
    <row r="674" customHeight="1" spans="3:4">
      <c r="C674" s="16"/>
      <c r="D674" s="17"/>
    </row>
    <row r="675" customHeight="1" spans="3:4">
      <c r="C675" s="16"/>
      <c r="D675" s="17"/>
    </row>
    <row r="676" customHeight="1" spans="3:4">
      <c r="C676" s="16"/>
      <c r="D676" s="17"/>
    </row>
    <row r="677" customHeight="1" spans="3:4">
      <c r="C677" s="16"/>
      <c r="D677" s="17"/>
    </row>
    <row r="678" customHeight="1" spans="3:4">
      <c r="C678" s="16"/>
      <c r="D678" s="17"/>
    </row>
    <row r="679" customHeight="1" spans="3:4">
      <c r="C679" s="16"/>
      <c r="D679" s="17"/>
    </row>
    <row r="680" customHeight="1" spans="3:4">
      <c r="C680" s="16"/>
      <c r="D680" s="17"/>
    </row>
    <row r="681" customHeight="1" spans="3:4">
      <c r="C681" s="16"/>
      <c r="D681" s="17"/>
    </row>
    <row r="682" customHeight="1" spans="3:4">
      <c r="C682" s="16"/>
      <c r="D682" s="17"/>
    </row>
    <row r="683" customHeight="1" spans="3:4">
      <c r="C683" s="16"/>
      <c r="D683" s="17"/>
    </row>
    <row r="684" customHeight="1" spans="3:4">
      <c r="C684" s="16"/>
      <c r="D684" s="17"/>
    </row>
    <row r="685" customHeight="1" spans="3:4">
      <c r="C685" s="16"/>
      <c r="D685" s="17"/>
    </row>
    <row r="686" customHeight="1" spans="3:4">
      <c r="C686" s="16"/>
      <c r="D686" s="17"/>
    </row>
    <row r="687" customHeight="1" spans="3:4">
      <c r="C687" s="16"/>
      <c r="D687" s="17"/>
    </row>
    <row r="688" customHeight="1" spans="3:4">
      <c r="C688" s="16"/>
      <c r="D688" s="17"/>
    </row>
    <row r="689" customHeight="1" spans="3:4">
      <c r="C689" s="16"/>
      <c r="D689" s="17"/>
    </row>
    <row r="690" customHeight="1" spans="3:4">
      <c r="C690" s="16"/>
      <c r="D690" s="17"/>
    </row>
    <row r="691" customHeight="1" spans="3:4">
      <c r="C691" s="16"/>
      <c r="D691" s="17"/>
    </row>
    <row r="692" customHeight="1" spans="3:4">
      <c r="C692" s="16"/>
      <c r="D692" s="17"/>
    </row>
    <row r="693" customHeight="1" spans="3:4">
      <c r="C693" s="16"/>
      <c r="D693" s="17"/>
    </row>
    <row r="694" customHeight="1" spans="3:4">
      <c r="C694" s="16"/>
      <c r="D694" s="17"/>
    </row>
    <row r="695" customHeight="1" spans="3:4">
      <c r="C695" s="16"/>
      <c r="D695" s="17"/>
    </row>
    <row r="696" customHeight="1" spans="3:4">
      <c r="C696" s="16"/>
      <c r="D696" s="17"/>
    </row>
    <row r="697" customHeight="1" spans="3:4">
      <c r="C697" s="16"/>
      <c r="D697" s="17"/>
    </row>
    <row r="698" customHeight="1" spans="3:4">
      <c r="C698" s="16"/>
      <c r="D698" s="17"/>
    </row>
    <row r="699" customHeight="1" spans="3:4">
      <c r="C699" s="16"/>
      <c r="D699" s="17"/>
    </row>
    <row r="700" customHeight="1" spans="3:4">
      <c r="C700" s="16"/>
      <c r="D700" s="17"/>
    </row>
    <row r="701" customHeight="1" spans="3:4">
      <c r="C701" s="16"/>
      <c r="D701" s="17"/>
    </row>
    <row r="702" customHeight="1" spans="3:4">
      <c r="C702" s="16"/>
      <c r="D702" s="17"/>
    </row>
    <row r="703" customHeight="1" spans="3:4">
      <c r="C703" s="16"/>
      <c r="D703" s="17"/>
    </row>
    <row r="704" customHeight="1" spans="3:4">
      <c r="C704" s="16"/>
      <c r="D704" s="17"/>
    </row>
    <row r="705" customHeight="1" spans="3:4">
      <c r="C705" s="16"/>
      <c r="D705" s="17"/>
    </row>
    <row r="706" customHeight="1" spans="3:4">
      <c r="C706" s="16"/>
      <c r="D706" s="17"/>
    </row>
    <row r="707" customHeight="1" spans="3:4">
      <c r="C707" s="16"/>
      <c r="D707" s="17"/>
    </row>
    <row r="708" customHeight="1" spans="3:4">
      <c r="C708" s="16"/>
      <c r="D708" s="17"/>
    </row>
    <row r="709" customHeight="1" spans="3:4">
      <c r="C709" s="16"/>
      <c r="D709" s="17"/>
    </row>
    <row r="710" customHeight="1" spans="3:4">
      <c r="C710" s="16"/>
      <c r="D710" s="17"/>
    </row>
    <row r="711" customHeight="1" spans="3:4">
      <c r="C711" s="16"/>
      <c r="D711" s="17"/>
    </row>
    <row r="712" customHeight="1" spans="3:4">
      <c r="C712" s="16"/>
      <c r="D712" s="17"/>
    </row>
    <row r="713" customHeight="1" spans="3:4">
      <c r="C713" s="16"/>
      <c r="D713" s="17"/>
    </row>
    <row r="714" customHeight="1" spans="3:4">
      <c r="C714" s="16"/>
      <c r="D714" s="17"/>
    </row>
    <row r="715" customHeight="1" spans="3:4">
      <c r="C715" s="16"/>
      <c r="D715" s="17"/>
    </row>
    <row r="716" customHeight="1" spans="3:4">
      <c r="C716" s="16"/>
      <c r="D716" s="17"/>
    </row>
    <row r="717" customHeight="1" spans="3:4">
      <c r="C717" s="16"/>
      <c r="D717" s="17"/>
    </row>
    <row r="718" customHeight="1" spans="3:4">
      <c r="C718" s="16"/>
      <c r="D718" s="17"/>
    </row>
    <row r="719" customHeight="1" spans="3:4">
      <c r="C719" s="16"/>
      <c r="D719" s="17"/>
    </row>
    <row r="720" customHeight="1" spans="3:4">
      <c r="C720" s="16"/>
      <c r="D720" s="17"/>
    </row>
    <row r="721" customHeight="1" spans="3:4">
      <c r="C721" s="16"/>
      <c r="D721" s="17"/>
    </row>
    <row r="722" customHeight="1" spans="3:4">
      <c r="C722" s="16"/>
      <c r="D722" s="17"/>
    </row>
    <row r="723" customHeight="1" spans="3:4">
      <c r="C723" s="16"/>
      <c r="D723" s="17"/>
    </row>
    <row r="724" customHeight="1" spans="3:4">
      <c r="C724" s="16"/>
      <c r="D724" s="17"/>
    </row>
    <row r="725" customHeight="1" spans="3:4">
      <c r="C725" s="16"/>
      <c r="D725" s="17"/>
    </row>
    <row r="726" customHeight="1" spans="3:4">
      <c r="C726" s="16"/>
      <c r="D726" s="17"/>
    </row>
    <row r="727" customHeight="1" spans="3:4">
      <c r="C727" s="16"/>
      <c r="D727" s="17"/>
    </row>
    <row r="728" customHeight="1" spans="3:4">
      <c r="C728" s="16"/>
      <c r="D728" s="17"/>
    </row>
    <row r="729" customHeight="1" spans="3:4">
      <c r="C729" s="16"/>
      <c r="D729" s="17"/>
    </row>
    <row r="730" customHeight="1" spans="3:4">
      <c r="C730" s="16"/>
      <c r="D730" s="17"/>
    </row>
    <row r="731" customHeight="1" spans="3:4">
      <c r="C731" s="16"/>
      <c r="D731" s="17"/>
    </row>
    <row r="732" customHeight="1" spans="3:4">
      <c r="C732" s="16"/>
      <c r="D732" s="17"/>
    </row>
    <row r="733" customHeight="1" spans="3:4">
      <c r="C733" s="16"/>
      <c r="D733" s="17"/>
    </row>
    <row r="734" customHeight="1" spans="3:4">
      <c r="C734" s="16"/>
      <c r="D734" s="17"/>
    </row>
    <row r="735" customHeight="1" spans="3:4">
      <c r="C735" s="16"/>
      <c r="D735" s="17"/>
    </row>
    <row r="736" customHeight="1" spans="3:4">
      <c r="C736" s="16"/>
      <c r="D736" s="17"/>
    </row>
    <row r="737" customHeight="1" spans="3:4">
      <c r="C737" s="16"/>
      <c r="D737" s="17"/>
    </row>
    <row r="738" customHeight="1" spans="3:4">
      <c r="C738" s="16"/>
      <c r="D738" s="17"/>
    </row>
    <row r="739" customHeight="1" spans="3:4">
      <c r="C739" s="16"/>
      <c r="D739" s="17"/>
    </row>
    <row r="740" customHeight="1" spans="3:4">
      <c r="C740" s="16"/>
      <c r="D740" s="17"/>
    </row>
    <row r="741" customHeight="1" spans="3:4">
      <c r="C741" s="16"/>
      <c r="D741" s="17"/>
    </row>
    <row r="742" customHeight="1" spans="3:4">
      <c r="C742" s="16"/>
      <c r="D742" s="17"/>
    </row>
    <row r="743" customHeight="1" spans="3:4">
      <c r="C743" s="16"/>
      <c r="D743" s="17"/>
    </row>
    <row r="744" customHeight="1" spans="3:4">
      <c r="C744" s="16"/>
      <c r="D744" s="17"/>
    </row>
    <row r="745" customHeight="1" spans="3:4">
      <c r="C745" s="16"/>
      <c r="D745" s="17"/>
    </row>
    <row r="746" customHeight="1" spans="3:4">
      <c r="C746" s="16"/>
      <c r="D746" s="17"/>
    </row>
    <row r="747" customHeight="1" spans="3:4">
      <c r="C747" s="16"/>
      <c r="D747" s="17"/>
    </row>
    <row r="748" customHeight="1" spans="3:4">
      <c r="C748" s="16"/>
      <c r="D748" s="17"/>
    </row>
    <row r="749" customHeight="1" spans="3:4">
      <c r="C749" s="16"/>
      <c r="D749" s="17"/>
    </row>
    <row r="750" customHeight="1" spans="3:4">
      <c r="C750" s="16"/>
      <c r="D750" s="17"/>
    </row>
    <row r="751" customHeight="1" spans="3:4">
      <c r="C751" s="16"/>
      <c r="D751" s="17"/>
    </row>
    <row r="752" customHeight="1" spans="3:4">
      <c r="C752" s="16"/>
      <c r="D752" s="17"/>
    </row>
    <row r="753" customHeight="1" spans="3:4">
      <c r="C753" s="16"/>
      <c r="D753" s="17"/>
    </row>
    <row r="754" customHeight="1" spans="3:4">
      <c r="C754" s="16"/>
      <c r="D754" s="17"/>
    </row>
    <row r="755" customHeight="1" spans="3:4">
      <c r="C755" s="16"/>
      <c r="D755" s="17"/>
    </row>
    <row r="756" customHeight="1" spans="3:4">
      <c r="C756" s="16"/>
      <c r="D756" s="17"/>
    </row>
    <row r="757" customHeight="1" spans="3:4">
      <c r="C757" s="16"/>
      <c r="D757" s="17"/>
    </row>
    <row r="758" customHeight="1" spans="3:4">
      <c r="C758" s="16"/>
      <c r="D758" s="17"/>
    </row>
    <row r="759" customHeight="1" spans="3:4">
      <c r="C759" s="16"/>
      <c r="D759" s="17"/>
    </row>
    <row r="760" customHeight="1" spans="3:4">
      <c r="C760" s="16"/>
      <c r="D760" s="17"/>
    </row>
    <row r="761" customHeight="1" spans="3:4">
      <c r="C761" s="16"/>
      <c r="D761" s="17"/>
    </row>
    <row r="762" customHeight="1" spans="3:4">
      <c r="C762" s="16"/>
      <c r="D762" s="17"/>
    </row>
    <row r="763" customHeight="1" spans="3:4">
      <c r="C763" s="16"/>
      <c r="D763" s="17"/>
    </row>
    <row r="764" customHeight="1" spans="3:4">
      <c r="C764" s="16"/>
      <c r="D764" s="17"/>
    </row>
    <row r="765" customHeight="1" spans="3:4">
      <c r="C765" s="16"/>
      <c r="D765" s="17"/>
    </row>
    <row r="766" customHeight="1" spans="3:4">
      <c r="C766" s="16"/>
      <c r="D766" s="17"/>
    </row>
    <row r="767" customHeight="1" spans="3:4">
      <c r="C767" s="16"/>
      <c r="D767" s="17"/>
    </row>
    <row r="768" customHeight="1" spans="3:4">
      <c r="C768" s="16"/>
      <c r="D768" s="17"/>
    </row>
    <row r="769" customHeight="1" spans="3:4">
      <c r="C769" s="16"/>
      <c r="D769" s="17"/>
    </row>
    <row r="770" customHeight="1" spans="3:4">
      <c r="C770" s="16"/>
      <c r="D770" s="17"/>
    </row>
    <row r="771" customHeight="1" spans="3:4">
      <c r="C771" s="16"/>
      <c r="D771" s="17"/>
    </row>
    <row r="772" customHeight="1" spans="3:4">
      <c r="C772" s="16"/>
      <c r="D772" s="17"/>
    </row>
    <row r="773" customHeight="1" spans="3:4">
      <c r="C773" s="16"/>
      <c r="D773" s="17"/>
    </row>
    <row r="774" customHeight="1" spans="3:4">
      <c r="C774" s="16"/>
      <c r="D774" s="17"/>
    </row>
    <row r="775" customHeight="1" spans="3:4">
      <c r="C775" s="16"/>
      <c r="D775" s="17"/>
    </row>
    <row r="776" customHeight="1" spans="3:4">
      <c r="C776" s="16"/>
      <c r="D776" s="17"/>
    </row>
    <row r="777" customHeight="1" spans="3:4">
      <c r="C777" s="16"/>
      <c r="D777" s="17"/>
    </row>
    <row r="778" customHeight="1" spans="3:4">
      <c r="C778" s="16"/>
      <c r="D778" s="17"/>
    </row>
    <row r="779" customHeight="1" spans="3:4">
      <c r="C779" s="16"/>
      <c r="D779" s="17"/>
    </row>
    <row r="780" customHeight="1" spans="3:4">
      <c r="C780" s="16"/>
      <c r="D780" s="17"/>
    </row>
    <row r="781" customHeight="1" spans="3:4">
      <c r="C781" s="16"/>
      <c r="D781" s="17"/>
    </row>
    <row r="782" customHeight="1" spans="3:4">
      <c r="C782" s="16"/>
      <c r="D782" s="17"/>
    </row>
    <row r="783" customHeight="1" spans="3:4">
      <c r="C783" s="16"/>
      <c r="D783" s="17"/>
    </row>
    <row r="784" customHeight="1" spans="3:4">
      <c r="C784" s="16"/>
      <c r="D784" s="17"/>
    </row>
    <row r="785" customHeight="1" spans="3:4">
      <c r="C785" s="16"/>
      <c r="D785" s="17"/>
    </row>
    <row r="786" customHeight="1" spans="3:4">
      <c r="C786" s="16"/>
      <c r="D786" s="17"/>
    </row>
    <row r="787" customHeight="1" spans="3:4">
      <c r="C787" s="16"/>
      <c r="D787" s="17"/>
    </row>
    <row r="788" customHeight="1" spans="3:4">
      <c r="C788" s="16"/>
      <c r="D788" s="17"/>
    </row>
    <row r="789" customHeight="1" spans="3:4">
      <c r="C789" s="16"/>
      <c r="D789" s="17"/>
    </row>
    <row r="790" customHeight="1" spans="3:4">
      <c r="C790" s="16"/>
      <c r="D790" s="17"/>
    </row>
    <row r="791" customHeight="1" spans="3:4">
      <c r="C791" s="16"/>
      <c r="D791" s="17"/>
    </row>
    <row r="792" customHeight="1" spans="3:4">
      <c r="C792" s="16"/>
      <c r="D792" s="17"/>
    </row>
    <row r="793" customHeight="1" spans="3:4">
      <c r="C793" s="16"/>
      <c r="D793" s="17"/>
    </row>
    <row r="794" customHeight="1" spans="3:4">
      <c r="C794" s="16"/>
      <c r="D794" s="17"/>
    </row>
    <row r="795" customHeight="1" spans="3:4">
      <c r="C795" s="16"/>
      <c r="D795" s="17"/>
    </row>
    <row r="796" customHeight="1" spans="3:4">
      <c r="C796" s="16"/>
      <c r="D796" s="17"/>
    </row>
    <row r="797" customHeight="1" spans="3:4">
      <c r="C797" s="16"/>
      <c r="D797" s="17"/>
    </row>
    <row r="798" customHeight="1" spans="3:4">
      <c r="C798" s="16"/>
      <c r="D798" s="17"/>
    </row>
    <row r="799" customHeight="1" spans="3:4">
      <c r="C799" s="16"/>
      <c r="D799" s="17"/>
    </row>
    <row r="800" customHeight="1" spans="3:4">
      <c r="C800" s="16"/>
      <c r="D800" s="17"/>
    </row>
    <row r="801" customHeight="1" spans="3:4">
      <c r="C801" s="16"/>
      <c r="D801" s="17"/>
    </row>
    <row r="802" customHeight="1" spans="3:4">
      <c r="C802" s="16"/>
      <c r="D802" s="17"/>
    </row>
    <row r="803" customHeight="1" spans="3:4">
      <c r="C803" s="16"/>
      <c r="D803" s="17"/>
    </row>
    <row r="804" customHeight="1" spans="3:4">
      <c r="C804" s="16"/>
      <c r="D804" s="17"/>
    </row>
    <row r="805" customHeight="1" spans="3:4">
      <c r="C805" s="16"/>
      <c r="D805" s="17"/>
    </row>
    <row r="806" customHeight="1" spans="3:4">
      <c r="C806" s="16"/>
      <c r="D806" s="17"/>
    </row>
    <row r="807" customHeight="1" spans="3:4">
      <c r="C807" s="16"/>
      <c r="D807" s="17"/>
    </row>
    <row r="808" customHeight="1" spans="3:4">
      <c r="C808" s="16"/>
      <c r="D808" s="17"/>
    </row>
    <row r="809" customHeight="1" spans="3:4">
      <c r="C809" s="16"/>
      <c r="D809" s="17"/>
    </row>
    <row r="810" customHeight="1" spans="3:4">
      <c r="C810" s="16"/>
      <c r="D810" s="17"/>
    </row>
    <row r="811" customHeight="1" spans="3:4">
      <c r="C811" s="16"/>
      <c r="D811" s="17"/>
    </row>
    <row r="812" customHeight="1" spans="3:4">
      <c r="C812" s="16"/>
      <c r="D812" s="17"/>
    </row>
    <row r="813" customHeight="1" spans="3:4">
      <c r="C813" s="16"/>
      <c r="D813" s="17"/>
    </row>
    <row r="814" customHeight="1" spans="3:4">
      <c r="C814" s="16"/>
      <c r="D814" s="17"/>
    </row>
    <row r="815" customHeight="1" spans="3:4">
      <c r="C815" s="16"/>
      <c r="D815" s="17"/>
    </row>
    <row r="816" customHeight="1" spans="3:4">
      <c r="C816" s="16"/>
      <c r="D816" s="17"/>
    </row>
    <row r="817" customHeight="1" spans="3:4">
      <c r="C817" s="16"/>
      <c r="D817" s="17"/>
    </row>
    <row r="818" customHeight="1" spans="3:4">
      <c r="C818" s="16"/>
      <c r="D818" s="17"/>
    </row>
    <row r="819" customHeight="1" spans="3:4">
      <c r="C819" s="16"/>
      <c r="D819" s="17"/>
    </row>
    <row r="820" customHeight="1" spans="3:4">
      <c r="C820" s="16"/>
      <c r="D820" s="17"/>
    </row>
    <row r="821" customHeight="1" spans="3:4">
      <c r="C821" s="16"/>
      <c r="D821" s="17"/>
    </row>
    <row r="822" customHeight="1" spans="3:4">
      <c r="C822" s="16"/>
      <c r="D822" s="17"/>
    </row>
    <row r="823" customHeight="1" spans="3:4">
      <c r="C823" s="16"/>
      <c r="D823" s="17"/>
    </row>
    <row r="824" customHeight="1" spans="3:4">
      <c r="C824" s="16"/>
      <c r="D824" s="17"/>
    </row>
    <row r="825" customHeight="1" spans="3:4">
      <c r="C825" s="16"/>
      <c r="D825" s="17"/>
    </row>
    <row r="826" customHeight="1" spans="3:4">
      <c r="C826" s="16"/>
      <c r="D826" s="17"/>
    </row>
    <row r="827" customHeight="1" spans="3:4">
      <c r="C827" s="16"/>
      <c r="D827" s="17"/>
    </row>
    <row r="828" customHeight="1" spans="3:4">
      <c r="C828" s="16"/>
      <c r="D828" s="17"/>
    </row>
    <row r="829" customHeight="1" spans="3:4">
      <c r="C829" s="16"/>
      <c r="D829" s="17"/>
    </row>
    <row r="830" customHeight="1" spans="3:4">
      <c r="C830" s="16"/>
      <c r="D830" s="17"/>
    </row>
    <row r="831" customHeight="1" spans="3:4">
      <c r="C831" s="16"/>
      <c r="D831" s="17"/>
    </row>
    <row r="832" customHeight="1" spans="3:4">
      <c r="C832" s="16"/>
      <c r="D832" s="17"/>
    </row>
    <row r="833" customHeight="1" spans="3:4">
      <c r="C833" s="16"/>
      <c r="D833" s="17"/>
    </row>
    <row r="834" customHeight="1" spans="3:4">
      <c r="C834" s="16"/>
      <c r="D834" s="17"/>
    </row>
    <row r="835" customHeight="1" spans="3:4">
      <c r="C835" s="16"/>
      <c r="D835" s="17"/>
    </row>
    <row r="836" customHeight="1" spans="3:4">
      <c r="C836" s="16"/>
      <c r="D836" s="17"/>
    </row>
    <row r="837" customHeight="1" spans="3:4">
      <c r="C837" s="16"/>
      <c r="D837" s="17"/>
    </row>
    <row r="838" customHeight="1" spans="3:4">
      <c r="C838" s="16"/>
      <c r="D838" s="17"/>
    </row>
    <row r="839" customHeight="1" spans="3:4">
      <c r="C839" s="16"/>
      <c r="D839" s="17"/>
    </row>
    <row r="840" customHeight="1" spans="3:4">
      <c r="C840" s="16"/>
      <c r="D840" s="17"/>
    </row>
    <row r="841" customHeight="1" spans="3:4">
      <c r="C841" s="16"/>
      <c r="D841" s="17"/>
    </row>
    <row r="842" customHeight="1" spans="3:4">
      <c r="C842" s="16"/>
      <c r="D842" s="17"/>
    </row>
    <row r="843" customHeight="1" spans="3:4">
      <c r="C843" s="16"/>
      <c r="D843" s="17"/>
    </row>
    <row r="844" customHeight="1" spans="3:4">
      <c r="C844" s="16"/>
      <c r="D844" s="17"/>
    </row>
    <row r="845" customHeight="1" spans="3:4">
      <c r="C845" s="16"/>
      <c r="D845" s="17"/>
    </row>
    <row r="846" customHeight="1" spans="3:4">
      <c r="C846" s="16"/>
      <c r="D846" s="17"/>
    </row>
    <row r="847" customHeight="1" spans="3:4">
      <c r="C847" s="16"/>
      <c r="D847" s="17"/>
    </row>
    <row r="848" customHeight="1" spans="3:4">
      <c r="C848" s="16"/>
      <c r="D848" s="17"/>
    </row>
    <row r="849" customHeight="1" spans="3:4">
      <c r="C849" s="16"/>
      <c r="D849" s="17"/>
    </row>
    <row r="850" customHeight="1" spans="3:4">
      <c r="C850" s="16"/>
      <c r="D850" s="17"/>
    </row>
    <row r="851" customHeight="1" spans="3:4">
      <c r="C851" s="16"/>
      <c r="D851" s="17"/>
    </row>
    <row r="852" customHeight="1" spans="3:4">
      <c r="C852" s="16"/>
      <c r="D852" s="17"/>
    </row>
    <row r="853" customHeight="1" spans="3:4">
      <c r="C853" s="16"/>
      <c r="D853" s="17"/>
    </row>
    <row r="854" customHeight="1" spans="3:4">
      <c r="C854" s="16"/>
      <c r="D854" s="17"/>
    </row>
    <row r="855" customHeight="1" spans="3:4">
      <c r="C855" s="16"/>
      <c r="D855" s="17"/>
    </row>
    <row r="856" customHeight="1" spans="3:4">
      <c r="C856" s="16"/>
      <c r="D856" s="17"/>
    </row>
    <row r="857" customHeight="1" spans="3:4">
      <c r="C857" s="16"/>
      <c r="D857" s="17"/>
    </row>
    <row r="858" customHeight="1" spans="3:4">
      <c r="C858" s="16"/>
      <c r="D858" s="17"/>
    </row>
    <row r="859" customHeight="1" spans="3:4">
      <c r="C859" s="16"/>
      <c r="D859" s="17"/>
    </row>
    <row r="860" customHeight="1" spans="3:4">
      <c r="C860" s="16"/>
      <c r="D860" s="17"/>
    </row>
    <row r="861" customHeight="1" spans="3:4">
      <c r="C861" s="16"/>
      <c r="D861" s="17"/>
    </row>
    <row r="862" customHeight="1" spans="3:4">
      <c r="C862" s="16"/>
      <c r="D862" s="17"/>
    </row>
    <row r="863" customHeight="1" spans="3:4">
      <c r="C863" s="16"/>
      <c r="D863" s="17"/>
    </row>
    <row r="864" customHeight="1" spans="3:4">
      <c r="C864" s="16"/>
      <c r="D864" s="17"/>
    </row>
    <row r="865" customHeight="1" spans="3:4">
      <c r="C865" s="16"/>
      <c r="D865" s="17"/>
    </row>
    <row r="866" customHeight="1" spans="3:4">
      <c r="C866" s="16"/>
      <c r="D866" s="17"/>
    </row>
    <row r="867" customHeight="1" spans="3:4">
      <c r="C867" s="16"/>
      <c r="D867" s="17"/>
    </row>
    <row r="868" customHeight="1" spans="3:4">
      <c r="C868" s="16"/>
      <c r="D868" s="17"/>
    </row>
    <row r="869" customHeight="1" spans="3:4">
      <c r="C869" s="16"/>
      <c r="D869" s="17"/>
    </row>
    <row r="870" customHeight="1" spans="3:4">
      <c r="C870" s="16"/>
      <c r="D870" s="17"/>
    </row>
    <row r="871" customHeight="1" spans="3:4">
      <c r="C871" s="16"/>
      <c r="D871" s="17"/>
    </row>
    <row r="872" customHeight="1" spans="3:4">
      <c r="C872" s="16"/>
      <c r="D872" s="17"/>
    </row>
    <row r="873" customHeight="1" spans="3:4">
      <c r="C873" s="16"/>
      <c r="D873" s="17"/>
    </row>
    <row r="874" customHeight="1" spans="3:4">
      <c r="C874" s="16"/>
      <c r="D874" s="17"/>
    </row>
    <row r="875" customHeight="1" spans="3:4">
      <c r="C875" s="16"/>
      <c r="D875" s="17"/>
    </row>
    <row r="876" customHeight="1" spans="3:4">
      <c r="C876" s="16"/>
      <c r="D876" s="17"/>
    </row>
    <row r="877" customHeight="1" spans="3:4">
      <c r="C877" s="16"/>
      <c r="D877" s="17"/>
    </row>
    <row r="878" customHeight="1" spans="3:4">
      <c r="C878" s="16"/>
      <c r="D878" s="17"/>
    </row>
    <row r="879" customHeight="1" spans="3:4">
      <c r="C879" s="16"/>
      <c r="D879" s="17"/>
    </row>
    <row r="880" customHeight="1" spans="3:4">
      <c r="C880" s="16"/>
      <c r="D880" s="17"/>
    </row>
    <row r="881" customHeight="1" spans="3:4">
      <c r="C881" s="16"/>
      <c r="D881" s="17"/>
    </row>
    <row r="882" customHeight="1" spans="3:4">
      <c r="C882" s="16"/>
      <c r="D882" s="17"/>
    </row>
    <row r="883" customHeight="1" spans="3:4">
      <c r="C883" s="16"/>
      <c r="D883" s="17"/>
    </row>
    <row r="884" customHeight="1" spans="3:4">
      <c r="C884" s="16"/>
      <c r="D884" s="17"/>
    </row>
    <row r="885" customHeight="1" spans="3:4">
      <c r="C885" s="16"/>
      <c r="D885" s="17"/>
    </row>
    <row r="886" customHeight="1" spans="3:4">
      <c r="C886" s="16"/>
      <c r="D886" s="17"/>
    </row>
    <row r="887" customHeight="1" spans="3:4">
      <c r="C887" s="16"/>
      <c r="D887" s="17"/>
    </row>
    <row r="888" customHeight="1" spans="3:4">
      <c r="C888" s="16"/>
      <c r="D888" s="17"/>
    </row>
    <row r="889" customHeight="1" spans="3:4">
      <c r="C889" s="16"/>
      <c r="D889" s="17"/>
    </row>
    <row r="890" customHeight="1" spans="3:4">
      <c r="C890" s="16"/>
      <c r="D890" s="17"/>
    </row>
    <row r="891" customHeight="1" spans="3:4">
      <c r="C891" s="16"/>
      <c r="D891" s="17"/>
    </row>
    <row r="892" customHeight="1" spans="3:4">
      <c r="C892" s="16"/>
      <c r="D892" s="17"/>
    </row>
    <row r="893" customHeight="1" spans="3:4">
      <c r="C893" s="16"/>
      <c r="D893" s="17"/>
    </row>
    <row r="894" customHeight="1" spans="3:4">
      <c r="C894" s="16"/>
      <c r="D894" s="17"/>
    </row>
    <row r="895" customHeight="1" spans="3:4">
      <c r="C895" s="16"/>
      <c r="D895" s="17"/>
    </row>
    <row r="896" customHeight="1" spans="3:4">
      <c r="C896" s="16"/>
      <c r="D896" s="17"/>
    </row>
    <row r="897" customHeight="1" spans="3:4">
      <c r="C897" s="16"/>
      <c r="D897" s="17"/>
    </row>
    <row r="898" customHeight="1" spans="3:4">
      <c r="C898" s="16"/>
      <c r="D898" s="17"/>
    </row>
    <row r="899" customHeight="1" spans="3:4">
      <c r="C899" s="16"/>
      <c r="D899" s="17"/>
    </row>
    <row r="900" customHeight="1" spans="3:4">
      <c r="C900" s="16"/>
      <c r="D900" s="17"/>
    </row>
    <row r="901" customHeight="1" spans="3:4">
      <c r="C901" s="16"/>
      <c r="D901" s="17"/>
    </row>
    <row r="902" customHeight="1" spans="3:4">
      <c r="C902" s="16"/>
      <c r="D902" s="17"/>
    </row>
    <row r="903" customHeight="1" spans="3:4">
      <c r="C903" s="16"/>
      <c r="D903" s="17"/>
    </row>
    <row r="904" customHeight="1" spans="3:4">
      <c r="C904" s="16"/>
      <c r="D904" s="17"/>
    </row>
    <row r="905" customHeight="1" spans="3:4">
      <c r="C905" s="16"/>
      <c r="D905" s="17"/>
    </row>
    <row r="906" customHeight="1" spans="3:4">
      <c r="C906" s="16"/>
      <c r="D906" s="17"/>
    </row>
    <row r="907" customHeight="1" spans="3:4">
      <c r="C907" s="16"/>
      <c r="D907" s="17"/>
    </row>
    <row r="908" customHeight="1" spans="3:4">
      <c r="C908" s="16"/>
      <c r="D908" s="17"/>
    </row>
    <row r="909" customHeight="1" spans="3:4">
      <c r="C909" s="16"/>
      <c r="D909" s="17"/>
    </row>
    <row r="910" customHeight="1" spans="3:4">
      <c r="C910" s="16"/>
      <c r="D910" s="17"/>
    </row>
    <row r="911" customHeight="1" spans="3:4">
      <c r="C911" s="16"/>
      <c r="D911" s="17"/>
    </row>
    <row r="912" customHeight="1" spans="3:4">
      <c r="C912" s="16"/>
      <c r="D912" s="17"/>
    </row>
    <row r="913" customHeight="1" spans="3:4">
      <c r="C913" s="16"/>
      <c r="D913" s="17"/>
    </row>
    <row r="914" customHeight="1" spans="3:4">
      <c r="C914" s="16"/>
      <c r="D914" s="17"/>
    </row>
    <row r="915" customHeight="1" spans="3:4">
      <c r="C915" s="16"/>
      <c r="D915" s="17"/>
    </row>
    <row r="916" customHeight="1" spans="3:4">
      <c r="C916" s="16"/>
      <c r="D916" s="17"/>
    </row>
    <row r="917" customHeight="1" spans="3:4">
      <c r="C917" s="16"/>
      <c r="D917" s="17"/>
    </row>
    <row r="918" customHeight="1" spans="3:4">
      <c r="C918" s="16"/>
      <c r="D918" s="17"/>
    </row>
    <row r="919" customHeight="1" spans="3:4">
      <c r="C919" s="16"/>
      <c r="D919" s="17"/>
    </row>
    <row r="920" customHeight="1" spans="3:4">
      <c r="C920" s="16"/>
      <c r="D920" s="17"/>
    </row>
    <row r="921" customHeight="1" spans="3:4">
      <c r="C921" s="16"/>
      <c r="D921" s="17"/>
    </row>
    <row r="922" customHeight="1" spans="3:4">
      <c r="C922" s="16"/>
      <c r="D922" s="17"/>
    </row>
    <row r="923" customHeight="1" spans="3:4">
      <c r="C923" s="16"/>
      <c r="D923" s="17"/>
    </row>
    <row r="924" customHeight="1" spans="3:4">
      <c r="C924" s="16"/>
      <c r="D924" s="17"/>
    </row>
    <row r="925" customHeight="1" spans="3:4">
      <c r="C925" s="16"/>
      <c r="D925" s="17"/>
    </row>
    <row r="926" customHeight="1" spans="3:4">
      <c r="C926" s="16"/>
      <c r="D926" s="17"/>
    </row>
    <row r="927" customHeight="1" spans="3:4">
      <c r="C927" s="16"/>
      <c r="D927" s="17"/>
    </row>
    <row r="928" customHeight="1" spans="3:4">
      <c r="C928" s="16"/>
      <c r="D928" s="17"/>
    </row>
    <row r="929" customHeight="1" spans="3:4">
      <c r="C929" s="16"/>
      <c r="D929" s="17"/>
    </row>
    <row r="930" customHeight="1" spans="3:4">
      <c r="C930" s="16"/>
      <c r="D930" s="17"/>
    </row>
    <row r="931" customHeight="1" spans="3:4">
      <c r="C931" s="16"/>
      <c r="D931" s="17"/>
    </row>
    <row r="932" customHeight="1" spans="3:4">
      <c r="C932" s="16"/>
      <c r="D932" s="17"/>
    </row>
    <row r="933" customHeight="1" spans="3:4">
      <c r="C933" s="16"/>
      <c r="D933" s="17"/>
    </row>
    <row r="934" customHeight="1" spans="3:4">
      <c r="C934" s="16"/>
      <c r="D934" s="17"/>
    </row>
    <row r="935" customHeight="1" spans="3:4">
      <c r="C935" s="16"/>
      <c r="D935" s="17"/>
    </row>
    <row r="936" customHeight="1" spans="3:4">
      <c r="C936" s="16"/>
      <c r="D936" s="17"/>
    </row>
    <row r="937" customHeight="1" spans="3:4">
      <c r="C937" s="16"/>
      <c r="D937" s="17"/>
    </row>
    <row r="938" customHeight="1" spans="3:4">
      <c r="C938" s="16"/>
      <c r="D938" s="17"/>
    </row>
    <row r="939" customHeight="1" spans="3:4">
      <c r="C939" s="16"/>
      <c r="D939" s="17"/>
    </row>
    <row r="940" customHeight="1" spans="3:4">
      <c r="C940" s="16"/>
      <c r="D940" s="17"/>
    </row>
    <row r="941" customHeight="1" spans="3:4">
      <c r="C941" s="16"/>
      <c r="D941" s="17"/>
    </row>
    <row r="942" customHeight="1" spans="3:4">
      <c r="C942" s="16"/>
      <c r="D942" s="17"/>
    </row>
    <row r="943" customHeight="1" spans="3:4">
      <c r="C943" s="16"/>
      <c r="D943" s="17"/>
    </row>
    <row r="944" customHeight="1" spans="3:4">
      <c r="C944" s="16"/>
      <c r="D944" s="17"/>
    </row>
    <row r="945" customHeight="1" spans="3:4">
      <c r="C945" s="16"/>
      <c r="D945" s="17"/>
    </row>
    <row r="946" customHeight="1" spans="3:4">
      <c r="C946" s="16"/>
      <c r="D946" s="17"/>
    </row>
    <row r="947" customHeight="1" spans="3:4">
      <c r="C947" s="16"/>
      <c r="D947" s="17"/>
    </row>
    <row r="948" customHeight="1" spans="3:4">
      <c r="C948" s="16"/>
      <c r="D948" s="17"/>
    </row>
    <row r="949" customHeight="1" spans="3:4">
      <c r="C949" s="16"/>
      <c r="D949" s="17"/>
    </row>
    <row r="950" customHeight="1" spans="3:4">
      <c r="C950" s="16"/>
      <c r="D950" s="17"/>
    </row>
    <row r="951" customHeight="1" spans="3:4">
      <c r="C951" s="16"/>
      <c r="D951" s="17"/>
    </row>
    <row r="952" customHeight="1" spans="3:4">
      <c r="C952" s="16"/>
      <c r="D952" s="17"/>
    </row>
    <row r="953" customHeight="1" spans="3:4">
      <c r="C953" s="16"/>
      <c r="D953" s="17"/>
    </row>
    <row r="954" customHeight="1" spans="3:4">
      <c r="C954" s="16"/>
      <c r="D954" s="17"/>
    </row>
    <row r="955" customHeight="1" spans="3:4">
      <c r="C955" s="16"/>
      <c r="D955" s="17"/>
    </row>
    <row r="956" customHeight="1" spans="3:4">
      <c r="C956" s="16"/>
      <c r="D956" s="17"/>
    </row>
    <row r="957" customHeight="1" spans="3:4">
      <c r="C957" s="16"/>
      <c r="D957" s="17"/>
    </row>
    <row r="958" customHeight="1" spans="3:4">
      <c r="C958" s="16"/>
      <c r="D958" s="17"/>
    </row>
    <row r="959" customHeight="1" spans="3:4">
      <c r="C959" s="16"/>
      <c r="D959" s="17"/>
    </row>
    <row r="960" customHeight="1" spans="3:4">
      <c r="C960" s="16"/>
      <c r="D960" s="17"/>
    </row>
    <row r="961" customHeight="1" spans="3:4">
      <c r="C961" s="16"/>
      <c r="D961" s="17"/>
    </row>
    <row r="962" customHeight="1" spans="3:4">
      <c r="C962" s="16"/>
      <c r="D962" s="17"/>
    </row>
    <row r="963" customHeight="1" spans="3:4">
      <c r="C963" s="16"/>
      <c r="D963" s="17"/>
    </row>
    <row r="964" customHeight="1" spans="3:4">
      <c r="C964" s="16"/>
      <c r="D964" s="17"/>
    </row>
    <row r="965" customHeight="1" spans="3:4">
      <c r="C965" s="16"/>
      <c r="D965" s="17"/>
    </row>
    <row r="966" customHeight="1" spans="3:4">
      <c r="C966" s="16"/>
      <c r="D966" s="17"/>
    </row>
    <row r="967" customHeight="1" spans="3:4">
      <c r="C967" s="16"/>
      <c r="D967" s="17"/>
    </row>
    <row r="968" customHeight="1" spans="3:4">
      <c r="C968" s="16"/>
      <c r="D968" s="17"/>
    </row>
    <row r="969" customHeight="1" spans="3:4">
      <c r="C969" s="16"/>
      <c r="D969" s="17"/>
    </row>
    <row r="970" customHeight="1" spans="3:4">
      <c r="C970" s="16"/>
      <c r="D970" s="17"/>
    </row>
    <row r="971" customHeight="1" spans="3:4">
      <c r="C971" s="16"/>
      <c r="D971" s="17"/>
    </row>
    <row r="972" customHeight="1" spans="3:4">
      <c r="C972" s="16"/>
      <c r="D972" s="17"/>
    </row>
    <row r="973" customHeight="1" spans="3:4">
      <c r="C973" s="16"/>
      <c r="D973" s="17"/>
    </row>
    <row r="974" customHeight="1" spans="3:4">
      <c r="C974" s="16"/>
      <c r="D974" s="17"/>
    </row>
    <row r="975" customHeight="1" spans="3:4">
      <c r="C975" s="16"/>
      <c r="D975" s="17"/>
    </row>
    <row r="976" customHeight="1" spans="3:4">
      <c r="C976" s="16"/>
      <c r="D976" s="17"/>
    </row>
    <row r="977" customHeight="1" spans="3:4">
      <c r="C977" s="16"/>
      <c r="D977" s="17"/>
    </row>
    <row r="978" customHeight="1" spans="3:4">
      <c r="C978" s="16"/>
      <c r="D978" s="17"/>
    </row>
    <row r="979" customHeight="1" spans="3:4">
      <c r="C979" s="16"/>
      <c r="D979" s="17"/>
    </row>
    <row r="980" customHeight="1" spans="3:4">
      <c r="C980" s="16"/>
      <c r="D980" s="17"/>
    </row>
    <row r="981" customHeight="1" spans="3:4">
      <c r="C981" s="16"/>
      <c r="D981" s="17"/>
    </row>
    <row r="982" customHeight="1" spans="3:4">
      <c r="C982" s="16"/>
      <c r="D982" s="17"/>
    </row>
    <row r="983" customHeight="1" spans="3:4">
      <c r="C983" s="16"/>
      <c r="D983" s="17"/>
    </row>
    <row r="984" customHeight="1" spans="3:4">
      <c r="C984" s="16"/>
      <c r="D984" s="17"/>
    </row>
    <row r="985" customHeight="1" spans="3:4">
      <c r="C985" s="16"/>
      <c r="D985" s="17"/>
    </row>
    <row r="986" customHeight="1" spans="3:4">
      <c r="C986" s="16"/>
      <c r="D986" s="17"/>
    </row>
    <row r="987" customHeight="1" spans="3:4">
      <c r="C987" s="16"/>
      <c r="D987" s="17"/>
    </row>
    <row r="988" customHeight="1" spans="3:4">
      <c r="C988" s="16"/>
      <c r="D988" s="17"/>
    </row>
    <row r="989" customHeight="1" spans="3:4">
      <c r="C989" s="16"/>
      <c r="D989" s="17"/>
    </row>
    <row r="990" customHeight="1" spans="3:4">
      <c r="C990" s="16"/>
      <c r="D990" s="17"/>
    </row>
    <row r="991" customHeight="1" spans="3:4">
      <c r="C991" s="16"/>
      <c r="D991" s="17"/>
    </row>
    <row r="992" customHeight="1" spans="3:4">
      <c r="C992" s="16"/>
      <c r="D992" s="17"/>
    </row>
    <row r="993" customHeight="1" spans="3:4">
      <c r="C993" s="16"/>
      <c r="D993" s="17"/>
    </row>
    <row r="994" customHeight="1" spans="3:4">
      <c r="C994" s="16"/>
      <c r="D994" s="17"/>
    </row>
    <row r="995" customHeight="1" spans="3:4">
      <c r="C995" s="16"/>
      <c r="D995" s="17"/>
    </row>
    <row r="996" customHeight="1" spans="3:4">
      <c r="C996" s="16"/>
      <c r="D996" s="17"/>
    </row>
    <row r="997" customHeight="1" spans="3:4">
      <c r="C997" s="16"/>
      <c r="D997" s="17"/>
    </row>
    <row r="998" customHeight="1" spans="3:4">
      <c r="C998" s="16"/>
      <c r="D998" s="17"/>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D2"/>
  <sheetViews>
    <sheetView workbookViewId="0">
      <selection activeCell="A1" sqref="A1"/>
    </sheetView>
  </sheetViews>
  <sheetFormatPr defaultColWidth="12.6285714285714" defaultRowHeight="15.75" customHeight="1" outlineLevelRow="1" outlineLevelCol="3"/>
  <cols>
    <col min="2" max="2" width="53.8761904761905" customWidth="1"/>
  </cols>
  <sheetData>
    <row r="2" customHeight="1" spans="1:4">
      <c r="A2" s="1" t="s">
        <v>333</v>
      </c>
      <c r="B2" s="1" t="s">
        <v>334</v>
      </c>
      <c r="C2" s="2">
        <v>5000</v>
      </c>
      <c r="D2" s="3">
        <f>5000-1000-1000-1000</f>
        <v>2000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STARPORT</vt:lpstr>
      <vt:lpstr>ZOUP</vt:lpstr>
      <vt:lpstr>BUILDMART SHIPPING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Jane Tampon</cp:lastModifiedBy>
  <dcterms:created xsi:type="dcterms:W3CDTF">2024-08-03T09:00:00Z</dcterms:created>
  <dcterms:modified xsi:type="dcterms:W3CDTF">2024-09-19T02:54:05Z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97B5E690E8014908B7A6828BCCC6406B_12</vt:lpwstr>
  </property>
  <property fmtid="{D5CDD505-2E9C-101B-9397-08002B2CF9AE}" pid="3" name="KSOProductBuildVer">
    <vt:lpwstr>1033-12.2.0.18283</vt:lpwstr>
  </property>
</Properties>
</file>